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1"/>
  </bookViews>
  <sheets>
    <sheet name="mode emploi" sheetId="1" r:id="rId1"/>
    <sheet name="bilan" sheetId="2" r:id="rId2"/>
    <sheet name="ref" sheetId="3" r:id="rId3"/>
  </sheets>
  <definedNames/>
  <calcPr fullCalcOnLoad="1"/>
</workbook>
</file>

<file path=xl/sharedStrings.xml><?xml version="1.0" encoding="utf-8"?>
<sst xmlns="http://schemas.openxmlformats.org/spreadsheetml/2006/main" count="366" uniqueCount="179">
  <si>
    <t>Bilan azoté post-récolte</t>
  </si>
  <si>
    <t>à établir pour tous les îlots culturaux en interculture longue pour lesquels la couverture du sol n'a pu être assurée durant l'interculture</t>
  </si>
  <si>
    <t xml:space="preserve">  Cellule à compléter</t>
  </si>
  <si>
    <t>Îlot</t>
  </si>
  <si>
    <t>Culture</t>
  </si>
  <si>
    <t>Surface (ha)</t>
  </si>
  <si>
    <t>Exportations d'azote</t>
  </si>
  <si>
    <t>Solde du bilan azoté post-récolte
(kgN/ha)</t>
  </si>
  <si>
    <t>Teneur en N de l'organe récolté</t>
  </si>
  <si>
    <t>Total export (kgN/ha)</t>
  </si>
  <si>
    <t>Engrais minéraux
(kgN/ha)</t>
  </si>
  <si>
    <t>Total import
(kgN/ha)</t>
  </si>
  <si>
    <r>
      <t xml:space="preserve">Bilan azoté post-récolte </t>
    </r>
    <r>
      <rPr>
        <sz val="18"/>
        <color indexed="8"/>
        <rFont val="Calibri"/>
        <family val="2"/>
      </rPr>
      <t>(basé sur les rendements plante entière ou organe de récolte)</t>
    </r>
  </si>
  <si>
    <t>Il concerne la culture qui précède la non implantation de couvert</t>
  </si>
  <si>
    <t>Matières organiques</t>
  </si>
  <si>
    <r>
      <t>Quantité apportée 
(t ou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/ha)</t>
    </r>
  </si>
  <si>
    <r>
      <t>teneur en azote 
(kg N/t ou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</si>
  <si>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Rendement
q/ha ou t/ha
(Attention à l'unité)</t>
  </si>
  <si>
    <t>unité</t>
  </si>
  <si>
    <t>culture</t>
  </si>
  <si>
    <t>teneur en N</t>
  </si>
  <si>
    <t>unité de Rdt</t>
  </si>
  <si>
    <t>q/ha</t>
  </si>
  <si>
    <t>Avoine paille enfouie</t>
  </si>
  <si>
    <t>Avoine paille exportée</t>
  </si>
  <si>
    <t>Betterave sucrière (16% sucre)</t>
  </si>
  <si>
    <t>t/ha</t>
  </si>
  <si>
    <t>Blé améliorant paille enfouie</t>
  </si>
  <si>
    <t>Blé améliorant paille exportée</t>
  </si>
  <si>
    <t>Blé dur paille enfouie</t>
  </si>
  <si>
    <t>Blé dur paille exportée</t>
  </si>
  <si>
    <t>Blé tendre paille enfouie</t>
  </si>
  <si>
    <t>Blé tendre paille exportée</t>
  </si>
  <si>
    <t>remarque</t>
  </si>
  <si>
    <t>Féverole paille enfouie</t>
  </si>
  <si>
    <t>Féverole paille exportée</t>
  </si>
  <si>
    <t>Colza paille enfouie</t>
  </si>
  <si>
    <t>Colza paille exportée</t>
  </si>
  <si>
    <t>Lin oléagineux graine</t>
  </si>
  <si>
    <t>pour le rendement en paille je fais l'hypothèse qu'il est égal au rdt en grain , ajoute donc 1.38kgN/q</t>
  </si>
  <si>
    <t>pour le rendement en paille je fais l'hypothèse qu'il est égal au rdt en grain, j'aoute donc 0.97kgN/q</t>
  </si>
  <si>
    <t>pour le rendement en paille je fais l'hypothèse qu'il est égal au rdt en grain, j'aoute donc 1.61 kgN/q</t>
  </si>
  <si>
    <t>Lin oléagineux graine+paille</t>
  </si>
  <si>
    <t>Lin fibre paille verte non battue</t>
  </si>
  <si>
    <t>Maïs grain</t>
  </si>
  <si>
    <t>Maïs épi entier</t>
  </si>
  <si>
    <t>Maïs ensilage</t>
  </si>
  <si>
    <t>t MS/ha</t>
  </si>
  <si>
    <t>Orge brassicole paille enfouie</t>
  </si>
  <si>
    <t>Orge brassicole paille exportée</t>
  </si>
  <si>
    <t>Pois paille enfouie</t>
  </si>
  <si>
    <t>Pomme de terre consommation</t>
  </si>
  <si>
    <t>Pomme de terre fécule</t>
  </si>
  <si>
    <t>Seigle paille enfouie</t>
  </si>
  <si>
    <t>Seigle paille exportée</t>
  </si>
  <si>
    <t>Sorgho grain</t>
  </si>
  <si>
    <t>Tournesol grain</t>
  </si>
  <si>
    <t>Triticale paille enfouie</t>
  </si>
  <si>
    <t>Triticale paille exportée</t>
  </si>
  <si>
    <t>Betterave fourragère plante entière</t>
  </si>
  <si>
    <t>t MF/ha</t>
  </si>
  <si>
    <t>Luzerne déshydratée</t>
  </si>
  <si>
    <t>Luzerne ensilage</t>
  </si>
  <si>
    <t>Luzerne foin</t>
  </si>
  <si>
    <t>Trèfle violet pâture</t>
  </si>
  <si>
    <t>Trèfle violet ensilage</t>
  </si>
  <si>
    <t>Trèfle violet foin</t>
  </si>
  <si>
    <t>Prairie - pâture rotation rapide ou continue</t>
  </si>
  <si>
    <t>Prairie - pâture rotation lente</t>
  </si>
  <si>
    <t>Prairie - ensilage/enrubanage</t>
  </si>
  <si>
    <t>Prairie - foin précoce</t>
  </si>
  <si>
    <t>Prairie - foin tardif</t>
  </si>
  <si>
    <t>Prairie - regain</t>
  </si>
  <si>
    <t>Porte Graine - brome</t>
  </si>
  <si>
    <t>Porte Graine - dactyle</t>
  </si>
  <si>
    <t>Porte Graine - fétuque élevée gazon</t>
  </si>
  <si>
    <t>Porte Graine - fétuque élevée fourrage</t>
  </si>
  <si>
    <t>Porte Graine - fétuque rouge</t>
  </si>
  <si>
    <t>Porte Graine - ray grass anglais</t>
  </si>
  <si>
    <t>Porte Graine - ray grass italien</t>
  </si>
  <si>
    <t>Légume - artichaut globuleux</t>
  </si>
  <si>
    <t>Légume - artichaut violet</t>
  </si>
  <si>
    <t>Légume - asperge</t>
  </si>
  <si>
    <t>Légume - aubergine fruit</t>
  </si>
  <si>
    <t>Légume - aubergine fruit+résidus de culture</t>
  </si>
  <si>
    <t>Légume - brocoli marché frais</t>
  </si>
  <si>
    <t>Légume - brocoli industrie</t>
  </si>
  <si>
    <t>Légume - carotte racine</t>
  </si>
  <si>
    <t>Légume - carotte racine + fane</t>
  </si>
  <si>
    <t>Légume - carotte jeune (type amsterdam)</t>
  </si>
  <si>
    <t>Légume - carotte grosse (type flakkee)</t>
  </si>
  <si>
    <t>Légume - céleri branche paré 22cm</t>
  </si>
  <si>
    <t>Légume - céleri branche paré 28cm</t>
  </si>
  <si>
    <t>Légume - céleri rave</t>
  </si>
  <si>
    <t>Légume - salade (chicorée, frisée, scarole)</t>
  </si>
  <si>
    <t>Légume - salade (laitue)</t>
  </si>
  <si>
    <t>Légume - salade (mâche)</t>
  </si>
  <si>
    <t>Légume - chou fleur hiver</t>
  </si>
  <si>
    <t>Légume - chou fleur été/automne</t>
  </si>
  <si>
    <t>Légume - courgette fruit</t>
  </si>
  <si>
    <t>Légume - courgette fruit + résidus culture</t>
  </si>
  <si>
    <t>Légume - échalotte</t>
  </si>
  <si>
    <t>Légume - épinard</t>
  </si>
  <si>
    <t>Légume - fenouil</t>
  </si>
  <si>
    <t>Légume - haricot fin</t>
  </si>
  <si>
    <t>Légume - haricot flageolet</t>
  </si>
  <si>
    <t>Légume - melon fruit</t>
  </si>
  <si>
    <t>Légume - melon fruit + résidus culture</t>
  </si>
  <si>
    <t>Légume - poireau</t>
  </si>
  <si>
    <t>Légume - pois potager</t>
  </si>
  <si>
    <t>Légume - poivron fruit</t>
  </si>
  <si>
    <t>Légume - poivron fruit + résidus culture</t>
  </si>
  <si>
    <t>Légume - pomme de terre primeur</t>
  </si>
  <si>
    <t>Légume - scorsonère</t>
  </si>
  <si>
    <t>Légume - tabac burley/brun</t>
  </si>
  <si>
    <t>Légume - tabac virginie</t>
  </si>
  <si>
    <t>Légume - tomate fruit</t>
  </si>
  <si>
    <t>Légume - tomate fruit + résidus récolte</t>
  </si>
  <si>
    <t>Mode d'emploi</t>
  </si>
  <si>
    <t>Le calcul du bilan azoté post-récolte est obligatoire pour tous les îlots en interculture longue (cultures de printemps), pour lesquels, en application du programme d'action régional nitrate du 5 septembre 2014, la couverture (CIPAN, dérobée, repousses) n'a pu être assurée durant l'interculture.</t>
  </si>
  <si>
    <t>version du 24/09/2014 - G. Ponsardin</t>
  </si>
  <si>
    <t>Pour chaque culture, l'unité de rendement (tonne ou quintal) apparait à sa sélection</t>
  </si>
  <si>
    <t>Pour les apports minéraux, renseignez l'ensemble des apports réalisés en les additionnant</t>
  </si>
  <si>
    <t>Remarque</t>
  </si>
  <si>
    <t>Seules les cellules en jaune, de la feuille "bilan", sont à remplir.</t>
  </si>
  <si>
    <t>Ce tableau ne reprend pas en totalité les références du Corpen ; il couvre néanmoins la quasi-totalité des situations de Champagne-Ardenne.</t>
  </si>
  <si>
    <t>Autre</t>
  </si>
  <si>
    <t>à remplir</t>
  </si>
  <si>
    <t>Attention ce fichier n'est pas protégé!</t>
  </si>
  <si>
    <t xml:space="preserve">       Pour information, ci-dessous la composition moyenne de quelques effluents</t>
  </si>
  <si>
    <t>Produit organique</t>
  </si>
  <si>
    <t>Azote total</t>
  </si>
  <si>
    <t>Bovins</t>
  </si>
  <si>
    <t>Fumier bovins très compact de litières accumulées</t>
  </si>
  <si>
    <t>Fumier de bovins compact de pente paillée</t>
  </si>
  <si>
    <t>Fumier de bovins en logettes</t>
  </si>
  <si>
    <t>Compost de fumier de bovins stabilisé</t>
  </si>
  <si>
    <t>Fumier de dépôt ou de stockage</t>
  </si>
  <si>
    <t>Lisiers de bovins presque purs (système couvert)</t>
  </si>
  <si>
    <t>Lixiviats de purins dilués</t>
  </si>
  <si>
    <t>Porcins</t>
  </si>
  <si>
    <t>Lisiers mixtes de porcs (prélevés en fosse extérieure)</t>
  </si>
  <si>
    <t xml:space="preserve">Fumier de porcs </t>
  </si>
  <si>
    <t>(litière accumulée sur paille)</t>
  </si>
  <si>
    <t>Volailles</t>
  </si>
  <si>
    <t>Fientes poules pondeuses séchées en fosse profonde</t>
  </si>
  <si>
    <t>Fientes poules pondeuses séchées sous hangar</t>
  </si>
  <si>
    <t xml:space="preserve">Fumier poulet de chair </t>
  </si>
  <si>
    <t>(après stockage)</t>
  </si>
  <si>
    <t>Fumier poulet label (après stockage)</t>
  </si>
  <si>
    <t xml:space="preserve">Fumier dinde de chair </t>
  </si>
  <si>
    <t>Compost contenant des fientes de volailles</t>
  </si>
  <si>
    <t>Autres animaux</t>
  </si>
  <si>
    <t>Fumier d'ovins</t>
  </si>
  <si>
    <t>Lisier de lapins</t>
  </si>
  <si>
    <t>Fumier de caprins</t>
  </si>
  <si>
    <t>Industries</t>
  </si>
  <si>
    <t>Compost de déchets verts</t>
  </si>
  <si>
    <t>Vinasses de sucrerie</t>
  </si>
  <si>
    <t>Effluent de sucrerie</t>
  </si>
  <si>
    <t>-</t>
  </si>
  <si>
    <t>Effluent de féculerie</t>
  </si>
  <si>
    <t>Effluent de distillerie</t>
  </si>
  <si>
    <t>(kg/t ou kg/m3 )</t>
  </si>
  <si>
    <t>Les cultures sont renseignées avec une liste déroulante.</t>
  </si>
  <si>
    <t>Références : TENEURS EN AZOTE DES ORGANES VEGETAUX RECOLTES pour les cultures de plein champ, les principaux fourrages et la vigne - COMIFER 2013</t>
  </si>
  <si>
    <t>Pour les apports organiques, renseignez la quantité épandue par hectare et la teneur en azote de la matière organique  (à défaut d'avoir vos propres analyses, reportez-vous au tableau ci-dessous)</t>
  </si>
  <si>
    <r>
      <t xml:space="preserve">Apports d'azote </t>
    </r>
    <r>
      <rPr>
        <sz val="11"/>
        <color theme="1"/>
        <rFont val="Calibri"/>
        <family val="2"/>
      </rPr>
      <t>(depuis la récolte du précédent*)</t>
    </r>
  </si>
  <si>
    <t>* depuis la récolte du précédent de la culture pour laquelle le bilan est calculé</t>
  </si>
  <si>
    <t>source</t>
  </si>
  <si>
    <t>comifer : tableau teneur azote par unité de réolte</t>
  </si>
  <si>
    <t>Chanvre</t>
  </si>
  <si>
    <t>tableau Corpen utilisé lors des Dexel</t>
  </si>
  <si>
    <t>Endive (racines)</t>
  </si>
  <si>
    <t>Oeillette</t>
  </si>
  <si>
    <t>légume - oignon</t>
  </si>
  <si>
    <t>Pomme de terre Plant</t>
  </si>
  <si>
    <t>soja (paille enfouie)</t>
  </si>
  <si>
    <t>soja (paille exportée)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</si>
</sst>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/>
      <right/>
      <top style="thin"/>
      <bottom style="thin"/>
    </border>
    <border>
      <left/>
      <right style="double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2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1123950</xdr:colOff>
      <xdr:row>6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66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85725</xdr:rowOff>
    </xdr:from>
    <xdr:to>
      <xdr:col>1</xdr:col>
      <xdr:colOff>1181100</xdr:colOff>
      <xdr:row>7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5725"/>
          <a:ext cx="1190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H25" sqref="H25"/>
    </sheetView>
  </sheetViews>
  <sheetFormatPr defaultColWidth="11.421875" defaultRowHeight="15"/>
  <cols>
    <col min="1" max="1" width="17.7109375" style="0" customWidth="1"/>
    <col min="2" max="2" width="49.28125" style="0" bestFit="1" customWidth="1"/>
    <col min="3" max="3" width="15.57421875" style="0" customWidth="1"/>
  </cols>
  <sheetData>
    <row r="1" spans="1:16" ht="18.75">
      <c r="A1" s="14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1"/>
      <c r="M1" s="21"/>
      <c r="N1" s="21"/>
      <c r="O1" s="21"/>
      <c r="P1" s="14"/>
    </row>
    <row r="2" spans="1:16" ht="18.75">
      <c r="A2" s="14"/>
      <c r="B2" s="29"/>
      <c r="C2" s="29"/>
      <c r="D2" s="29"/>
      <c r="E2" s="29"/>
      <c r="F2" s="29"/>
      <c r="G2" s="29"/>
      <c r="H2" s="29"/>
      <c r="I2" s="29"/>
      <c r="J2" s="29"/>
      <c r="K2" s="29"/>
      <c r="L2" s="22"/>
      <c r="M2" s="22"/>
      <c r="N2" s="22"/>
      <c r="O2" s="22"/>
      <c r="P2" s="14"/>
    </row>
    <row r="3" spans="1:16" ht="15">
      <c r="A3" s="14"/>
      <c r="B3" s="30" t="s">
        <v>119</v>
      </c>
      <c r="C3" s="30"/>
      <c r="D3" s="30"/>
      <c r="E3" s="30"/>
      <c r="F3" s="30"/>
      <c r="G3" s="30"/>
      <c r="H3" s="30"/>
      <c r="I3" s="30"/>
      <c r="J3" s="30"/>
      <c r="K3" s="30"/>
      <c r="L3" s="23"/>
      <c r="M3" s="23"/>
      <c r="N3" s="23"/>
      <c r="O3" s="23"/>
      <c r="P3" s="20"/>
    </row>
    <row r="4" spans="1:16" ht="15">
      <c r="A4" s="14"/>
      <c r="B4" s="30"/>
      <c r="C4" s="30"/>
      <c r="D4" s="30"/>
      <c r="E4" s="30"/>
      <c r="F4" s="30"/>
      <c r="G4" s="30"/>
      <c r="H4" s="30"/>
      <c r="I4" s="30"/>
      <c r="J4" s="30"/>
      <c r="K4" s="30"/>
      <c r="L4" s="23"/>
      <c r="M4" s="23"/>
      <c r="N4" s="23"/>
      <c r="O4" s="23"/>
      <c r="P4" s="20"/>
    </row>
    <row r="5" spans="1:16" ht="15">
      <c r="A5" s="19"/>
      <c r="B5" s="30"/>
      <c r="C5" s="30"/>
      <c r="D5" s="30"/>
      <c r="E5" s="30"/>
      <c r="F5" s="30"/>
      <c r="G5" s="30"/>
      <c r="H5" s="30"/>
      <c r="I5" s="30"/>
      <c r="J5" s="30"/>
      <c r="K5" s="30"/>
      <c r="L5" s="23"/>
      <c r="M5" s="23"/>
      <c r="N5" s="23"/>
      <c r="O5" s="23"/>
      <c r="P5" s="14"/>
    </row>
    <row r="6" spans="1:16" ht="15">
      <c r="A6" s="1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ht="15">
      <c r="B7" s="17" t="s">
        <v>120</v>
      </c>
    </row>
    <row r="8" s="14" customFormat="1" ht="15">
      <c r="A8" s="18" t="s">
        <v>123</v>
      </c>
    </row>
    <row r="9" s="14" customFormat="1" ht="15">
      <c r="A9" s="16" t="s">
        <v>125</v>
      </c>
    </row>
    <row r="10" s="14" customFormat="1" ht="15">
      <c r="A10" s="16" t="s">
        <v>128</v>
      </c>
    </row>
    <row r="11" s="14" customFormat="1" ht="15">
      <c r="A11" s="16"/>
    </row>
    <row r="12" spans="1:16" ht="15">
      <c r="A12" s="18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6" t="s">
        <v>124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="14" customFormat="1" ht="15">
      <c r="A14" s="16"/>
    </row>
    <row r="15" s="14" customFormat="1" ht="15">
      <c r="A15" s="16" t="s">
        <v>164</v>
      </c>
    </row>
    <row r="16" s="14" customFormat="1" ht="15">
      <c r="A16" s="16" t="s">
        <v>121</v>
      </c>
    </row>
    <row r="17" s="14" customFormat="1" ht="15">
      <c r="A17" s="16" t="s">
        <v>122</v>
      </c>
    </row>
    <row r="18" s="14" customFormat="1" ht="15">
      <c r="A18" s="16" t="s">
        <v>166</v>
      </c>
    </row>
    <row r="19" s="14" customFormat="1" ht="15">
      <c r="A19" s="16"/>
    </row>
    <row r="20" s="14" customFormat="1" ht="15">
      <c r="A20" s="16" t="s">
        <v>129</v>
      </c>
    </row>
    <row r="21" spans="1:3" s="14" customFormat="1" ht="15">
      <c r="A21" s="31" t="s">
        <v>130</v>
      </c>
      <c r="B21" s="32"/>
      <c r="C21" s="24" t="s">
        <v>131</v>
      </c>
    </row>
    <row r="22" spans="1:3" s="14" customFormat="1" ht="15">
      <c r="A22" s="33"/>
      <c r="B22" s="34"/>
      <c r="C22" s="25" t="s">
        <v>163</v>
      </c>
    </row>
    <row r="23" spans="1:3" s="14" customFormat="1" ht="15">
      <c r="A23" s="28" t="s">
        <v>132</v>
      </c>
      <c r="B23" s="15" t="s">
        <v>133</v>
      </c>
      <c r="C23" s="26">
        <v>5.8</v>
      </c>
    </row>
    <row r="24" spans="1:3" ht="15">
      <c r="A24" s="28"/>
      <c r="B24" s="15" t="s">
        <v>134</v>
      </c>
      <c r="C24" s="27">
        <v>4.9</v>
      </c>
    </row>
    <row r="25" spans="1:3" ht="15">
      <c r="A25" s="28"/>
      <c r="B25" s="15" t="s">
        <v>135</v>
      </c>
      <c r="C25" s="27">
        <v>5.1</v>
      </c>
    </row>
    <row r="26" spans="1:3" ht="15">
      <c r="A26" s="28"/>
      <c r="B26" s="15" t="s">
        <v>136</v>
      </c>
      <c r="C26" s="27">
        <v>8</v>
      </c>
    </row>
    <row r="27" spans="1:3" ht="15">
      <c r="A27" s="28"/>
      <c r="B27" s="15" t="s">
        <v>137</v>
      </c>
      <c r="C27" s="27">
        <v>8</v>
      </c>
    </row>
    <row r="28" spans="1:3" ht="15">
      <c r="A28" s="28"/>
      <c r="B28" s="15" t="s">
        <v>138</v>
      </c>
      <c r="C28" s="27">
        <v>4</v>
      </c>
    </row>
    <row r="29" spans="1:3" ht="15">
      <c r="A29" s="28"/>
      <c r="B29" s="15" t="s">
        <v>139</v>
      </c>
      <c r="C29" s="27">
        <v>0.4</v>
      </c>
    </row>
    <row r="30" spans="1:3" ht="15">
      <c r="A30" s="28" t="s">
        <v>140</v>
      </c>
      <c r="B30" s="15" t="s">
        <v>141</v>
      </c>
      <c r="C30" s="27">
        <v>4.3</v>
      </c>
    </row>
    <row r="31" spans="1:3" ht="15">
      <c r="A31" s="28"/>
      <c r="B31" s="15" t="s">
        <v>142</v>
      </c>
      <c r="C31" s="27">
        <v>7.2</v>
      </c>
    </row>
    <row r="32" spans="1:3" ht="15">
      <c r="A32" s="28"/>
      <c r="B32" s="15" t="s">
        <v>143</v>
      </c>
      <c r="C32" s="27"/>
    </row>
    <row r="33" spans="1:3" ht="15">
      <c r="A33" s="28" t="s">
        <v>144</v>
      </c>
      <c r="B33" s="15" t="s">
        <v>145</v>
      </c>
      <c r="C33" s="27">
        <v>30</v>
      </c>
    </row>
    <row r="34" spans="1:3" ht="15">
      <c r="A34" s="28"/>
      <c r="B34" s="15" t="s">
        <v>146</v>
      </c>
      <c r="C34" s="27">
        <v>40</v>
      </c>
    </row>
    <row r="35" spans="1:3" ht="15">
      <c r="A35" s="28"/>
      <c r="B35" s="15" t="s">
        <v>147</v>
      </c>
      <c r="C35" s="27">
        <v>24</v>
      </c>
    </row>
    <row r="36" spans="1:3" ht="15">
      <c r="A36" s="28"/>
      <c r="B36" s="15" t="s">
        <v>148</v>
      </c>
      <c r="C36" s="27"/>
    </row>
    <row r="37" spans="1:3" ht="15">
      <c r="A37" s="28"/>
      <c r="B37" s="15" t="s">
        <v>149</v>
      </c>
      <c r="C37" s="27">
        <v>16</v>
      </c>
    </row>
    <row r="38" spans="1:3" ht="15">
      <c r="A38" s="28"/>
      <c r="B38" s="15" t="s">
        <v>150</v>
      </c>
      <c r="C38" s="27">
        <v>23</v>
      </c>
    </row>
    <row r="39" spans="1:3" ht="15">
      <c r="A39" s="28"/>
      <c r="B39" s="15" t="s">
        <v>148</v>
      </c>
      <c r="C39" s="27"/>
    </row>
    <row r="40" spans="1:3" ht="15">
      <c r="A40" s="28"/>
      <c r="B40" s="15" t="s">
        <v>151</v>
      </c>
      <c r="C40" s="27">
        <v>15</v>
      </c>
    </row>
    <row r="41" spans="1:3" ht="15">
      <c r="A41" s="28" t="s">
        <v>152</v>
      </c>
      <c r="B41" s="15" t="s">
        <v>153</v>
      </c>
      <c r="C41" s="27">
        <v>6.7</v>
      </c>
    </row>
    <row r="42" spans="1:3" ht="15">
      <c r="A42" s="28"/>
      <c r="B42" s="15" t="s">
        <v>154</v>
      </c>
      <c r="C42" s="27">
        <v>8</v>
      </c>
    </row>
    <row r="43" spans="1:3" ht="15">
      <c r="A43" s="28"/>
      <c r="B43" s="15" t="s">
        <v>155</v>
      </c>
      <c r="C43" s="27">
        <v>6.1</v>
      </c>
    </row>
    <row r="44" spans="1:3" ht="15">
      <c r="A44" s="28" t="s">
        <v>156</v>
      </c>
      <c r="B44" s="15" t="s">
        <v>157</v>
      </c>
      <c r="C44" s="27">
        <v>9</v>
      </c>
    </row>
    <row r="45" spans="1:3" ht="15">
      <c r="A45" s="28"/>
      <c r="B45" s="15" t="s">
        <v>158</v>
      </c>
      <c r="C45" s="27">
        <v>23</v>
      </c>
    </row>
    <row r="46" spans="1:3" ht="15">
      <c r="A46" s="28"/>
      <c r="B46" s="15" t="s">
        <v>159</v>
      </c>
      <c r="C46" s="27" t="s">
        <v>160</v>
      </c>
    </row>
    <row r="47" spans="1:3" ht="15">
      <c r="A47" s="28"/>
      <c r="B47" s="15" t="s">
        <v>161</v>
      </c>
      <c r="C47" s="27" t="s">
        <v>160</v>
      </c>
    </row>
    <row r="48" spans="1:3" ht="15">
      <c r="A48" s="28"/>
      <c r="B48" s="15" t="s">
        <v>162</v>
      </c>
      <c r="C48" s="27" t="s">
        <v>160</v>
      </c>
    </row>
  </sheetData>
  <sheetProtection/>
  <mergeCells count="8">
    <mergeCell ref="A33:A40"/>
    <mergeCell ref="A41:A43"/>
    <mergeCell ref="A44:A48"/>
    <mergeCell ref="B1:K2"/>
    <mergeCell ref="B3:K5"/>
    <mergeCell ref="A21:B22"/>
    <mergeCell ref="A23:A29"/>
    <mergeCell ref="A30:A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9.00390625" style="0" customWidth="1"/>
    <col min="2" max="2" width="32.57421875" style="0" customWidth="1"/>
    <col min="3" max="3" width="9.00390625" style="0" customWidth="1"/>
    <col min="4" max="4" width="14.28125" style="0" customWidth="1"/>
    <col min="5" max="5" width="8.140625" style="1" customWidth="1"/>
    <col min="6" max="6" width="12.7109375" style="0" customWidth="1"/>
    <col min="7" max="7" width="14.28125" style="0" customWidth="1"/>
    <col min="8" max="8" width="17.00390625" style="0" customWidth="1"/>
    <col min="9" max="9" width="17.57421875" style="0" customWidth="1"/>
  </cols>
  <sheetData>
    <row r="1" spans="1:12" ht="15">
      <c r="A1" s="57"/>
      <c r="B1" s="57"/>
      <c r="C1" s="43" t="s">
        <v>12</v>
      </c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57"/>
      <c r="B2" s="57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57"/>
      <c r="B3" s="57"/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</row>
    <row r="4" spans="1:12" s="1" customFormat="1" ht="15">
      <c r="A4" s="57"/>
      <c r="B4" s="57"/>
      <c r="C4" s="44" t="s">
        <v>13</v>
      </c>
      <c r="D4" s="44"/>
      <c r="E4" s="44"/>
      <c r="F4" s="44"/>
      <c r="G4" s="44"/>
      <c r="H4" s="44"/>
      <c r="I4" s="44"/>
      <c r="J4" s="44"/>
      <c r="K4" s="44"/>
      <c r="L4" s="44"/>
    </row>
    <row r="5" spans="1:2" ht="15">
      <c r="A5" s="57"/>
      <c r="B5" s="57"/>
    </row>
    <row r="6" spans="1:2" ht="15">
      <c r="A6" s="57"/>
      <c r="B6" s="57"/>
    </row>
    <row r="7" spans="1:17" ht="15">
      <c r="A7" s="57"/>
      <c r="B7" s="57"/>
      <c r="C7" s="3"/>
      <c r="D7" s="10" t="s">
        <v>2</v>
      </c>
      <c r="F7" s="16" t="s">
        <v>165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" ht="15">
      <c r="A8" s="58"/>
      <c r="B8" s="58"/>
    </row>
    <row r="9" spans="1:13" ht="15">
      <c r="A9" s="35" t="s">
        <v>3</v>
      </c>
      <c r="B9" s="37" t="s">
        <v>4</v>
      </c>
      <c r="C9" s="39" t="s">
        <v>5</v>
      </c>
      <c r="D9" s="41" t="s">
        <v>6</v>
      </c>
      <c r="E9" s="41"/>
      <c r="F9" s="41"/>
      <c r="G9" s="42"/>
      <c r="H9" s="41" t="s">
        <v>167</v>
      </c>
      <c r="I9" s="41"/>
      <c r="J9" s="41"/>
      <c r="K9" s="42"/>
      <c r="L9" s="45" t="s">
        <v>7</v>
      </c>
      <c r="M9" t="s">
        <v>168</v>
      </c>
    </row>
    <row r="10" spans="1:12" s="1" customFormat="1" ht="15" customHeight="1">
      <c r="A10" s="36"/>
      <c r="B10" s="38"/>
      <c r="C10" s="40"/>
      <c r="D10" s="53" t="s">
        <v>17</v>
      </c>
      <c r="E10" s="5"/>
      <c r="F10" s="49" t="s">
        <v>8</v>
      </c>
      <c r="G10" s="55" t="s">
        <v>9</v>
      </c>
      <c r="H10" s="47" t="s">
        <v>14</v>
      </c>
      <c r="I10" s="48"/>
      <c r="J10" s="49" t="s">
        <v>10</v>
      </c>
      <c r="K10" s="51" t="s">
        <v>11</v>
      </c>
      <c r="L10" s="46"/>
    </row>
    <row r="11" spans="1:12" ht="47.25">
      <c r="A11" s="36"/>
      <c r="B11" s="38"/>
      <c r="C11" s="40"/>
      <c r="D11" s="54"/>
      <c r="E11" s="2" t="s">
        <v>18</v>
      </c>
      <c r="F11" s="50"/>
      <c r="G11" s="56"/>
      <c r="H11" s="6" t="s">
        <v>15</v>
      </c>
      <c r="I11" s="4" t="s">
        <v>16</v>
      </c>
      <c r="J11" s="50"/>
      <c r="K11" s="52"/>
      <c r="L11" s="46"/>
    </row>
    <row r="12" spans="1:12" ht="15">
      <c r="A12" s="11"/>
      <c r="B12" s="11"/>
      <c r="C12" s="12"/>
      <c r="D12" s="13"/>
      <c r="E12" s="7">
        <f>IF(B12="","",VLOOKUP(B12,ref!$A$3:$C$102,3,FALSE))</f>
      </c>
      <c r="F12" s="15">
        <f>IF(B12="","",VLOOKUP(B12,ref!$A$3:$C$102,2,FALSE))</f>
      </c>
      <c r="G12" s="8">
        <f aca="true" t="shared" si="0" ref="G12:G18">IF(B12="","",IF(D12="","Rdt manquant!",D12*F12))</f>
      </c>
      <c r="H12" s="13"/>
      <c r="I12" s="11"/>
      <c r="J12" s="11"/>
      <c r="K12" s="8">
        <f aca="true" t="shared" si="1" ref="K12:K18">IF(AND(H12="",I12="",J12=""),"",IF(AND(H12&lt;&gt;"",I12=""),"teneur MO manquante",H12*I12+J12))</f>
      </c>
      <c r="L12" s="7">
        <f aca="true" t="shared" si="2" ref="L12:L18">IF(AND(G12="",K12=""),"",IF(AND(G12&lt;&gt;"",K12=""),"apport manquant",IF(AND(G12="",K12&lt;&gt;""),"export manquant",K12-G12)))</f>
      </c>
    </row>
    <row r="13" spans="1:12" ht="15">
      <c r="A13" s="11"/>
      <c r="B13" s="11"/>
      <c r="C13" s="12"/>
      <c r="D13" s="13"/>
      <c r="E13" s="7">
        <f>IF(B13="","",VLOOKUP(B13,ref!$A$3:$C$102,3,FALSE))</f>
      </c>
      <c r="F13" s="15">
        <f>IF(B13="","",VLOOKUP(B13,ref!$A$3:$C$102,2,FALSE))</f>
      </c>
      <c r="G13" s="8">
        <f t="shared" si="0"/>
      </c>
      <c r="H13" s="13"/>
      <c r="I13" s="11"/>
      <c r="J13" s="11"/>
      <c r="K13" s="8">
        <f t="shared" si="1"/>
      </c>
      <c r="L13" s="7">
        <f t="shared" si="2"/>
      </c>
    </row>
    <row r="14" spans="1:12" s="10" customFormat="1" ht="15">
      <c r="A14" s="11"/>
      <c r="B14" s="11"/>
      <c r="C14" s="12"/>
      <c r="D14" s="13"/>
      <c r="E14" s="7">
        <f>IF(B14="","",VLOOKUP(B14,ref!$A$3:$C$102,3,FALSE))</f>
      </c>
      <c r="F14" s="15">
        <f>IF(B14="","",VLOOKUP(B14,ref!$A$3:$C$102,2,FALSE))</f>
      </c>
      <c r="G14" s="8">
        <f t="shared" si="0"/>
      </c>
      <c r="H14" s="13"/>
      <c r="I14" s="11"/>
      <c r="J14" s="11"/>
      <c r="K14" s="8">
        <f t="shared" si="1"/>
      </c>
      <c r="L14" s="7">
        <f t="shared" si="2"/>
      </c>
    </row>
    <row r="15" spans="1:12" s="10" customFormat="1" ht="15">
      <c r="A15" s="11"/>
      <c r="B15" s="11"/>
      <c r="C15" s="12"/>
      <c r="D15" s="13"/>
      <c r="E15" s="7">
        <f>IF(B15="","",VLOOKUP(B15,ref!$A$3:$C$102,3,FALSE))</f>
      </c>
      <c r="F15" s="15">
        <f>IF(B15="","",VLOOKUP(B15,ref!$A$3:$C$102,2,FALSE))</f>
      </c>
      <c r="G15" s="8">
        <f t="shared" si="0"/>
      </c>
      <c r="H15" s="13"/>
      <c r="I15" s="11"/>
      <c r="J15" s="11"/>
      <c r="K15" s="8">
        <f t="shared" si="1"/>
      </c>
      <c r="L15" s="7">
        <f t="shared" si="2"/>
      </c>
    </row>
    <row r="16" spans="1:12" s="10" customFormat="1" ht="15">
      <c r="A16" s="11"/>
      <c r="B16" s="11"/>
      <c r="C16" s="12"/>
      <c r="D16" s="13"/>
      <c r="E16" s="7">
        <f>IF(B16="","",VLOOKUP(B16,ref!$A$3:$C$102,3,FALSE))</f>
      </c>
      <c r="F16" s="15">
        <f>IF(B16="","",VLOOKUP(B16,ref!$A$3:$C$102,2,FALSE))</f>
      </c>
      <c r="G16" s="8">
        <f t="shared" si="0"/>
      </c>
      <c r="H16" s="13"/>
      <c r="I16" s="11"/>
      <c r="J16" s="11"/>
      <c r="K16" s="8">
        <f t="shared" si="1"/>
      </c>
      <c r="L16" s="7">
        <f t="shared" si="2"/>
      </c>
    </row>
    <row r="17" spans="1:12" s="10" customFormat="1" ht="15">
      <c r="A17" s="11"/>
      <c r="B17" s="11"/>
      <c r="C17" s="12"/>
      <c r="D17" s="13"/>
      <c r="E17" s="7">
        <f>IF(B17="","",VLOOKUP(B17,ref!$A$3:$C$102,3,FALSE))</f>
      </c>
      <c r="F17" s="15">
        <f>IF(B17="","",VLOOKUP(B17,ref!$A$3:$C$102,2,FALSE))</f>
      </c>
      <c r="G17" s="8">
        <f t="shared" si="0"/>
      </c>
      <c r="H17" s="13"/>
      <c r="I17" s="11"/>
      <c r="J17" s="11"/>
      <c r="K17" s="8">
        <f t="shared" si="1"/>
      </c>
      <c r="L17" s="7">
        <f t="shared" si="2"/>
      </c>
    </row>
    <row r="18" spans="1:12" s="10" customFormat="1" ht="15">
      <c r="A18" s="11"/>
      <c r="B18" s="11"/>
      <c r="C18" s="12"/>
      <c r="D18" s="13"/>
      <c r="E18" s="7">
        <f>IF(B18="","",VLOOKUP(B18,ref!$A$3:$C$102,3,FALSE))</f>
      </c>
      <c r="F18" s="15">
        <f>IF(B18="","",VLOOKUP(B18,ref!$A$3:$C$102,2,FALSE))</f>
      </c>
      <c r="G18" s="8">
        <f t="shared" si="0"/>
      </c>
      <c r="H18" s="13"/>
      <c r="I18" s="11"/>
      <c r="J18" s="11"/>
      <c r="K18" s="8">
        <f t="shared" si="1"/>
      </c>
      <c r="L18" s="7">
        <f t="shared" si="2"/>
      </c>
    </row>
    <row r="19" spans="1:12" s="10" customFormat="1" ht="15">
      <c r="A19" s="11"/>
      <c r="B19" s="11"/>
      <c r="C19" s="12"/>
      <c r="D19" s="13"/>
      <c r="E19" s="7">
        <f>IF(B19="","",VLOOKUP(B19,ref!$A$3:$C$102,3,FALSE))</f>
      </c>
      <c r="F19" s="15">
        <f>IF(B19="","",VLOOKUP(B19,ref!$A$3:$C$102,2,FALSE))</f>
      </c>
      <c r="G19" s="8">
        <f aca="true" t="shared" si="3" ref="G19:G50">IF(B19="","",IF(D19="","Rdt manquant!",D19*F19))</f>
      </c>
      <c r="H19" s="13"/>
      <c r="I19" s="11"/>
      <c r="J19" s="11"/>
      <c r="K19" s="8">
        <f aca="true" t="shared" si="4" ref="K19:K50">IF(AND(H19="",I19="",J19=""),"",IF(AND(H19&lt;&gt;"",I19=""),"teneur MO manquante",H19*I19+J19))</f>
      </c>
      <c r="L19" s="7">
        <f aca="true" t="shared" si="5" ref="L19:L50">IF(AND(G19="",K19=""),"",IF(AND(G19&lt;&gt;"",K19=""),"apport manquant",IF(AND(G19="",K19&lt;&gt;""),"export manquant",K19-G19)))</f>
      </c>
    </row>
    <row r="20" spans="1:12" s="10" customFormat="1" ht="15">
      <c r="A20" s="11"/>
      <c r="B20" s="11"/>
      <c r="C20" s="12"/>
      <c r="D20" s="13"/>
      <c r="E20" s="7">
        <f>IF(B20="","",VLOOKUP(B20,ref!$A$3:$C$102,3,FALSE))</f>
      </c>
      <c r="F20" s="15">
        <f>IF(B20="","",VLOOKUP(B20,ref!$A$3:$C$102,2,FALSE))</f>
      </c>
      <c r="G20" s="8">
        <f t="shared" si="3"/>
      </c>
      <c r="H20" s="13"/>
      <c r="I20" s="11"/>
      <c r="J20" s="11"/>
      <c r="K20" s="8">
        <f t="shared" si="4"/>
      </c>
      <c r="L20" s="7">
        <f t="shared" si="5"/>
      </c>
    </row>
    <row r="21" spans="1:12" s="10" customFormat="1" ht="15">
      <c r="A21" s="11"/>
      <c r="B21" s="11"/>
      <c r="C21" s="12"/>
      <c r="D21" s="13"/>
      <c r="E21" s="7">
        <f>IF(B21="","",VLOOKUP(B21,ref!$A$3:$C$102,3,FALSE))</f>
      </c>
      <c r="F21" s="15">
        <f>IF(B21="","",VLOOKUP(B21,ref!$A$3:$C$102,2,FALSE))</f>
      </c>
      <c r="G21" s="8">
        <f t="shared" si="3"/>
      </c>
      <c r="H21" s="13"/>
      <c r="I21" s="11"/>
      <c r="J21" s="11"/>
      <c r="K21" s="8">
        <f t="shared" si="4"/>
      </c>
      <c r="L21" s="7">
        <f t="shared" si="5"/>
      </c>
    </row>
    <row r="22" spans="1:12" s="10" customFormat="1" ht="15">
      <c r="A22" s="11"/>
      <c r="B22" s="11"/>
      <c r="C22" s="12"/>
      <c r="D22" s="13"/>
      <c r="E22" s="7">
        <f>IF(B22="","",VLOOKUP(B22,ref!$A$3:$C$102,3,FALSE))</f>
      </c>
      <c r="F22" s="15">
        <f>IF(B22="","",VLOOKUP(B22,ref!$A$3:$C$102,2,FALSE))</f>
      </c>
      <c r="G22" s="8">
        <f t="shared" si="3"/>
      </c>
      <c r="H22" s="13"/>
      <c r="I22" s="11"/>
      <c r="J22" s="11"/>
      <c r="K22" s="8">
        <f t="shared" si="4"/>
      </c>
      <c r="L22" s="7">
        <f t="shared" si="5"/>
      </c>
    </row>
    <row r="23" spans="1:12" s="10" customFormat="1" ht="15">
      <c r="A23" s="11"/>
      <c r="B23" s="11"/>
      <c r="C23" s="12"/>
      <c r="D23" s="13"/>
      <c r="E23" s="7">
        <f>IF(B23="","",VLOOKUP(B23,ref!$A$3:$C$102,3,FALSE))</f>
      </c>
      <c r="F23" s="15">
        <f>IF(B23="","",VLOOKUP(B23,ref!$A$3:$C$102,2,FALSE))</f>
      </c>
      <c r="G23" s="8">
        <f t="shared" si="3"/>
      </c>
      <c r="H23" s="13"/>
      <c r="I23" s="11"/>
      <c r="J23" s="11"/>
      <c r="K23" s="8">
        <f t="shared" si="4"/>
      </c>
      <c r="L23" s="7">
        <f t="shared" si="5"/>
      </c>
    </row>
    <row r="24" spans="1:12" s="10" customFormat="1" ht="15">
      <c r="A24" s="11"/>
      <c r="B24" s="11"/>
      <c r="C24" s="12"/>
      <c r="D24" s="13"/>
      <c r="E24" s="7">
        <f>IF(B24="","",VLOOKUP(B24,ref!$A$3:$C$102,3,FALSE))</f>
      </c>
      <c r="F24" s="15">
        <f>IF(B24="","",VLOOKUP(B24,ref!$A$3:$C$102,2,FALSE))</f>
      </c>
      <c r="G24" s="8">
        <f t="shared" si="3"/>
      </c>
      <c r="H24" s="13"/>
      <c r="I24" s="11"/>
      <c r="J24" s="11"/>
      <c r="K24" s="8">
        <f t="shared" si="4"/>
      </c>
      <c r="L24" s="7">
        <f t="shared" si="5"/>
      </c>
    </row>
    <row r="25" spans="1:12" s="10" customFormat="1" ht="15">
      <c r="A25" s="11"/>
      <c r="B25" s="11"/>
      <c r="C25" s="12"/>
      <c r="D25" s="13"/>
      <c r="E25" s="7">
        <f>IF(B25="","",VLOOKUP(B25,ref!$A$3:$C$102,3,FALSE))</f>
      </c>
      <c r="F25" s="15">
        <f>IF(B25="","",VLOOKUP(B25,ref!$A$3:$C$102,2,FALSE))</f>
      </c>
      <c r="G25" s="8">
        <f t="shared" si="3"/>
      </c>
      <c r="H25" s="13"/>
      <c r="I25" s="11"/>
      <c r="J25" s="11"/>
      <c r="K25" s="8">
        <f t="shared" si="4"/>
      </c>
      <c r="L25" s="7">
        <f t="shared" si="5"/>
      </c>
    </row>
    <row r="26" spans="1:12" s="10" customFormat="1" ht="15">
      <c r="A26" s="11"/>
      <c r="B26" s="11"/>
      <c r="C26" s="12"/>
      <c r="D26" s="13"/>
      <c r="E26" s="7">
        <f>IF(B26="","",VLOOKUP(B26,ref!$A$3:$C$102,3,FALSE))</f>
      </c>
      <c r="F26" s="15">
        <f>IF(B26="","",VLOOKUP(B26,ref!$A$3:$C$102,2,FALSE))</f>
      </c>
      <c r="G26" s="8">
        <f t="shared" si="3"/>
      </c>
      <c r="H26" s="13"/>
      <c r="I26" s="11"/>
      <c r="J26" s="11"/>
      <c r="K26" s="8">
        <f t="shared" si="4"/>
      </c>
      <c r="L26" s="7">
        <f t="shared" si="5"/>
      </c>
    </row>
    <row r="27" spans="1:12" s="10" customFormat="1" ht="15">
      <c r="A27" s="11"/>
      <c r="B27" s="11"/>
      <c r="C27" s="12"/>
      <c r="D27" s="13"/>
      <c r="E27" s="7">
        <f>IF(B27="","",VLOOKUP(B27,ref!$A$3:$C$102,3,FALSE))</f>
      </c>
      <c r="F27" s="15">
        <f>IF(B27="","",VLOOKUP(B27,ref!$A$3:$C$102,2,FALSE))</f>
      </c>
      <c r="G27" s="8">
        <f t="shared" si="3"/>
      </c>
      <c r="H27" s="13"/>
      <c r="I27" s="11"/>
      <c r="J27" s="11"/>
      <c r="K27" s="8">
        <f t="shared" si="4"/>
      </c>
      <c r="L27" s="7">
        <f t="shared" si="5"/>
      </c>
    </row>
    <row r="28" spans="1:12" s="10" customFormat="1" ht="15">
      <c r="A28" s="11"/>
      <c r="B28" s="11"/>
      <c r="C28" s="12"/>
      <c r="D28" s="13"/>
      <c r="E28" s="7">
        <f>IF(B28="","",VLOOKUP(B28,ref!$A$3:$C$102,3,FALSE))</f>
      </c>
      <c r="F28" s="15">
        <f>IF(B28="","",VLOOKUP(B28,ref!$A$3:$C$102,2,FALSE))</f>
      </c>
      <c r="G28" s="8">
        <f t="shared" si="3"/>
      </c>
      <c r="H28" s="13"/>
      <c r="I28" s="11"/>
      <c r="J28" s="11"/>
      <c r="K28" s="8">
        <f t="shared" si="4"/>
      </c>
      <c r="L28" s="7">
        <f t="shared" si="5"/>
      </c>
    </row>
    <row r="29" spans="1:12" s="10" customFormat="1" ht="15">
      <c r="A29" s="11"/>
      <c r="B29" s="11"/>
      <c r="C29" s="12"/>
      <c r="D29" s="13"/>
      <c r="E29" s="7">
        <f>IF(B29="","",VLOOKUP(B29,ref!$A$3:$C$102,3,FALSE))</f>
      </c>
      <c r="F29" s="15">
        <f>IF(B29="","",VLOOKUP(B29,ref!$A$3:$C$102,2,FALSE))</f>
      </c>
      <c r="G29" s="8">
        <f t="shared" si="3"/>
      </c>
      <c r="H29" s="13"/>
      <c r="I29" s="11"/>
      <c r="J29" s="11"/>
      <c r="K29" s="8">
        <f t="shared" si="4"/>
      </c>
      <c r="L29" s="7">
        <f t="shared" si="5"/>
      </c>
    </row>
    <row r="30" spans="1:12" s="10" customFormat="1" ht="15">
      <c r="A30" s="11"/>
      <c r="B30" s="11"/>
      <c r="C30" s="12"/>
      <c r="D30" s="13"/>
      <c r="E30" s="7">
        <f>IF(B30="","",VLOOKUP(B30,ref!$A$3:$C$102,3,FALSE))</f>
      </c>
      <c r="F30" s="15">
        <f>IF(B30="","",VLOOKUP(B30,ref!$A$3:$C$102,2,FALSE))</f>
      </c>
      <c r="G30" s="8">
        <f t="shared" si="3"/>
      </c>
      <c r="H30" s="13"/>
      <c r="I30" s="11"/>
      <c r="J30" s="11"/>
      <c r="K30" s="8">
        <f t="shared" si="4"/>
      </c>
      <c r="L30" s="7">
        <f t="shared" si="5"/>
      </c>
    </row>
    <row r="31" spans="1:12" s="10" customFormat="1" ht="15">
      <c r="A31" s="11"/>
      <c r="B31" s="11"/>
      <c r="C31" s="12"/>
      <c r="D31" s="13"/>
      <c r="E31" s="7">
        <f>IF(B31="","",VLOOKUP(B31,ref!$A$3:$C$102,3,FALSE))</f>
      </c>
      <c r="F31" s="15">
        <f>IF(B31="","",VLOOKUP(B31,ref!$A$3:$C$102,2,FALSE))</f>
      </c>
      <c r="G31" s="8">
        <f t="shared" si="3"/>
      </c>
      <c r="H31" s="13"/>
      <c r="I31" s="11"/>
      <c r="J31" s="11"/>
      <c r="K31" s="8">
        <f t="shared" si="4"/>
      </c>
      <c r="L31" s="7">
        <f t="shared" si="5"/>
      </c>
    </row>
    <row r="32" spans="1:12" s="10" customFormat="1" ht="15">
      <c r="A32" s="11"/>
      <c r="B32" s="11"/>
      <c r="C32" s="12"/>
      <c r="D32" s="13"/>
      <c r="E32" s="7">
        <f>IF(B32="","",VLOOKUP(B32,ref!$A$3:$C$102,3,FALSE))</f>
      </c>
      <c r="F32" s="15">
        <f>IF(B32="","",VLOOKUP(B32,ref!$A$3:$C$102,2,FALSE))</f>
      </c>
      <c r="G32" s="8">
        <f t="shared" si="3"/>
      </c>
      <c r="H32" s="13"/>
      <c r="I32" s="11"/>
      <c r="J32" s="11"/>
      <c r="K32" s="8">
        <f t="shared" si="4"/>
      </c>
      <c r="L32" s="7">
        <f t="shared" si="5"/>
      </c>
    </row>
    <row r="33" spans="1:12" s="10" customFormat="1" ht="15">
      <c r="A33" s="11"/>
      <c r="B33" s="11"/>
      <c r="C33" s="12"/>
      <c r="D33" s="13"/>
      <c r="E33" s="7">
        <f>IF(B33="","",VLOOKUP(B33,ref!$A$3:$C$102,3,FALSE))</f>
      </c>
      <c r="F33" s="15">
        <f>IF(B33="","",VLOOKUP(B33,ref!$A$3:$C$102,2,FALSE))</f>
      </c>
      <c r="G33" s="8">
        <f t="shared" si="3"/>
      </c>
      <c r="H33" s="13"/>
      <c r="I33" s="11"/>
      <c r="J33" s="11"/>
      <c r="K33" s="8">
        <f t="shared" si="4"/>
      </c>
      <c r="L33" s="7">
        <f t="shared" si="5"/>
      </c>
    </row>
    <row r="34" spans="1:12" s="10" customFormat="1" ht="15">
      <c r="A34" s="11"/>
      <c r="B34" s="11"/>
      <c r="C34" s="12"/>
      <c r="D34" s="13"/>
      <c r="E34" s="7">
        <f>IF(B34="","",VLOOKUP(B34,ref!$A$3:$C$102,3,FALSE))</f>
      </c>
      <c r="F34" s="15">
        <f>IF(B34="","",VLOOKUP(B34,ref!$A$3:$C$102,2,FALSE))</f>
      </c>
      <c r="G34" s="8">
        <f t="shared" si="3"/>
      </c>
      <c r="H34" s="13"/>
      <c r="I34" s="11"/>
      <c r="J34" s="11"/>
      <c r="K34" s="8">
        <f t="shared" si="4"/>
      </c>
      <c r="L34" s="7">
        <f t="shared" si="5"/>
      </c>
    </row>
    <row r="35" spans="1:12" s="10" customFormat="1" ht="15">
      <c r="A35" s="11"/>
      <c r="B35" s="11"/>
      <c r="C35" s="12"/>
      <c r="D35" s="13"/>
      <c r="E35" s="7">
        <f>IF(B35="","",VLOOKUP(B35,ref!$A$3:$C$102,3,FALSE))</f>
      </c>
      <c r="F35" s="15">
        <f>IF(B35="","",VLOOKUP(B35,ref!$A$3:$C$102,2,FALSE))</f>
      </c>
      <c r="G35" s="8">
        <f t="shared" si="3"/>
      </c>
      <c r="H35" s="13"/>
      <c r="I35" s="11"/>
      <c r="J35" s="11"/>
      <c r="K35" s="8">
        <f t="shared" si="4"/>
      </c>
      <c r="L35" s="7">
        <f t="shared" si="5"/>
      </c>
    </row>
    <row r="36" spans="1:12" s="10" customFormat="1" ht="15">
      <c r="A36" s="11"/>
      <c r="B36" s="11"/>
      <c r="C36" s="12"/>
      <c r="D36" s="13"/>
      <c r="E36" s="7">
        <f>IF(B36="","",VLOOKUP(B36,ref!$A$3:$C$102,3,FALSE))</f>
      </c>
      <c r="F36" s="15">
        <f>IF(B36="","",VLOOKUP(B36,ref!$A$3:$C$102,2,FALSE))</f>
      </c>
      <c r="G36" s="8">
        <f t="shared" si="3"/>
      </c>
      <c r="H36" s="13"/>
      <c r="I36" s="11"/>
      <c r="J36" s="11"/>
      <c r="K36" s="8">
        <f t="shared" si="4"/>
      </c>
      <c r="L36" s="7">
        <f t="shared" si="5"/>
      </c>
    </row>
    <row r="37" spans="1:12" s="10" customFormat="1" ht="15">
      <c r="A37" s="11"/>
      <c r="B37" s="11"/>
      <c r="C37" s="12"/>
      <c r="D37" s="13"/>
      <c r="E37" s="7">
        <f>IF(B37="","",VLOOKUP(B37,ref!$A$3:$C$102,3,FALSE))</f>
      </c>
      <c r="F37" s="15">
        <f>IF(B37="","",VLOOKUP(B37,ref!$A$3:$C$102,2,FALSE))</f>
      </c>
      <c r="G37" s="8">
        <f t="shared" si="3"/>
      </c>
      <c r="H37" s="13"/>
      <c r="I37" s="11"/>
      <c r="J37" s="11"/>
      <c r="K37" s="8">
        <f t="shared" si="4"/>
      </c>
      <c r="L37" s="7">
        <f t="shared" si="5"/>
      </c>
    </row>
    <row r="38" spans="1:12" s="10" customFormat="1" ht="15">
      <c r="A38" s="11"/>
      <c r="B38" s="11"/>
      <c r="C38" s="12"/>
      <c r="D38" s="13"/>
      <c r="E38" s="7">
        <f>IF(B38="","",VLOOKUP(B38,ref!$A$3:$C$102,3,FALSE))</f>
      </c>
      <c r="F38" s="15">
        <f>IF(B38="","",VLOOKUP(B38,ref!$A$3:$C$102,2,FALSE))</f>
      </c>
      <c r="G38" s="8">
        <f t="shared" si="3"/>
      </c>
      <c r="H38" s="13"/>
      <c r="I38" s="11"/>
      <c r="J38" s="11"/>
      <c r="K38" s="8">
        <f t="shared" si="4"/>
      </c>
      <c r="L38" s="7">
        <f t="shared" si="5"/>
      </c>
    </row>
    <row r="39" spans="1:12" s="10" customFormat="1" ht="15">
      <c r="A39" s="11"/>
      <c r="B39" s="11"/>
      <c r="C39" s="12"/>
      <c r="D39" s="13"/>
      <c r="E39" s="7">
        <f>IF(B39="","",VLOOKUP(B39,ref!$A$3:$C$102,3,FALSE))</f>
      </c>
      <c r="F39" s="15">
        <f>IF(B39="","",VLOOKUP(B39,ref!$A$3:$C$102,2,FALSE))</f>
      </c>
      <c r="G39" s="8">
        <f t="shared" si="3"/>
      </c>
      <c r="H39" s="13"/>
      <c r="I39" s="11"/>
      <c r="J39" s="11"/>
      <c r="K39" s="8">
        <f t="shared" si="4"/>
      </c>
      <c r="L39" s="7">
        <f t="shared" si="5"/>
      </c>
    </row>
    <row r="40" spans="1:12" s="10" customFormat="1" ht="15">
      <c r="A40" s="11"/>
      <c r="B40" s="11"/>
      <c r="C40" s="12"/>
      <c r="D40" s="13"/>
      <c r="E40" s="7">
        <f>IF(B40="","",VLOOKUP(B40,ref!$A$3:$C$102,3,FALSE))</f>
      </c>
      <c r="F40" s="15">
        <f>IF(B40="","",VLOOKUP(B40,ref!$A$3:$C$102,2,FALSE))</f>
      </c>
      <c r="G40" s="8">
        <f t="shared" si="3"/>
      </c>
      <c r="H40" s="13"/>
      <c r="I40" s="11"/>
      <c r="J40" s="11"/>
      <c r="K40" s="8">
        <f t="shared" si="4"/>
      </c>
      <c r="L40" s="7">
        <f t="shared" si="5"/>
      </c>
    </row>
    <row r="41" spans="1:12" s="10" customFormat="1" ht="15">
      <c r="A41" s="11"/>
      <c r="B41" s="11"/>
      <c r="C41" s="12"/>
      <c r="D41" s="13"/>
      <c r="E41" s="7">
        <f>IF(B41="","",VLOOKUP(B41,ref!$A$3:$C$102,3,FALSE))</f>
      </c>
      <c r="F41" s="15">
        <f>IF(B41="","",VLOOKUP(B41,ref!$A$3:$C$102,2,FALSE))</f>
      </c>
      <c r="G41" s="8">
        <f t="shared" si="3"/>
      </c>
      <c r="H41" s="13"/>
      <c r="I41" s="11"/>
      <c r="J41" s="11"/>
      <c r="K41" s="8">
        <f t="shared" si="4"/>
      </c>
      <c r="L41" s="7">
        <f t="shared" si="5"/>
      </c>
    </row>
    <row r="42" spans="1:12" s="10" customFormat="1" ht="15">
      <c r="A42" s="11"/>
      <c r="B42" s="11"/>
      <c r="C42" s="12"/>
      <c r="D42" s="13"/>
      <c r="E42" s="7">
        <f>IF(B42="","",VLOOKUP(B42,ref!$A$3:$C$102,3,FALSE))</f>
      </c>
      <c r="F42" s="15">
        <f>IF(B42="","",VLOOKUP(B42,ref!$A$3:$C$102,2,FALSE))</f>
      </c>
      <c r="G42" s="8">
        <f t="shared" si="3"/>
      </c>
      <c r="H42" s="13"/>
      <c r="I42" s="11"/>
      <c r="J42" s="11"/>
      <c r="K42" s="8">
        <f t="shared" si="4"/>
      </c>
      <c r="L42" s="7">
        <f t="shared" si="5"/>
      </c>
    </row>
    <row r="43" spans="1:12" s="10" customFormat="1" ht="15">
      <c r="A43" s="11"/>
      <c r="B43" s="11"/>
      <c r="C43" s="12"/>
      <c r="D43" s="13"/>
      <c r="E43" s="7">
        <f>IF(B43="","",VLOOKUP(B43,ref!$A$3:$C$102,3,FALSE))</f>
      </c>
      <c r="F43" s="15">
        <f>IF(B43="","",VLOOKUP(B43,ref!$A$3:$C$102,2,FALSE))</f>
      </c>
      <c r="G43" s="8">
        <f t="shared" si="3"/>
      </c>
      <c r="H43" s="13"/>
      <c r="I43" s="11"/>
      <c r="J43" s="11"/>
      <c r="K43" s="8">
        <f t="shared" si="4"/>
      </c>
      <c r="L43" s="7">
        <f t="shared" si="5"/>
      </c>
    </row>
    <row r="44" spans="1:12" s="10" customFormat="1" ht="15">
      <c r="A44" s="11"/>
      <c r="B44" s="11"/>
      <c r="C44" s="12"/>
      <c r="D44" s="13"/>
      <c r="E44" s="7">
        <f>IF(B44="","",VLOOKUP(B44,ref!$A$3:$C$102,3,FALSE))</f>
      </c>
      <c r="F44" s="15">
        <f>IF(B44="","",VLOOKUP(B44,ref!$A$3:$C$102,2,FALSE))</f>
      </c>
      <c r="G44" s="8">
        <f t="shared" si="3"/>
      </c>
      <c r="H44" s="13"/>
      <c r="I44" s="11"/>
      <c r="J44" s="11"/>
      <c r="K44" s="8">
        <f t="shared" si="4"/>
      </c>
      <c r="L44" s="7">
        <f t="shared" si="5"/>
      </c>
    </row>
    <row r="45" spans="1:12" s="10" customFormat="1" ht="15">
      <c r="A45" s="11"/>
      <c r="B45" s="11"/>
      <c r="C45" s="12"/>
      <c r="D45" s="13"/>
      <c r="E45" s="7">
        <f>IF(B45="","",VLOOKUP(B45,ref!$A$3:$C$102,3,FALSE))</f>
      </c>
      <c r="F45" s="15">
        <f>IF(B45="","",VLOOKUP(B45,ref!$A$3:$C$102,2,FALSE))</f>
      </c>
      <c r="G45" s="8">
        <f t="shared" si="3"/>
      </c>
      <c r="H45" s="13"/>
      <c r="I45" s="11"/>
      <c r="J45" s="11"/>
      <c r="K45" s="8">
        <f t="shared" si="4"/>
      </c>
      <c r="L45" s="7">
        <f t="shared" si="5"/>
      </c>
    </row>
    <row r="46" spans="1:12" s="10" customFormat="1" ht="15">
      <c r="A46" s="11"/>
      <c r="B46" s="11"/>
      <c r="C46" s="12"/>
      <c r="D46" s="13"/>
      <c r="E46" s="7">
        <f>IF(B46="","",VLOOKUP(B46,ref!$A$3:$C$102,3,FALSE))</f>
      </c>
      <c r="F46" s="15">
        <f>IF(B46="","",VLOOKUP(B46,ref!$A$3:$C$102,2,FALSE))</f>
      </c>
      <c r="G46" s="8">
        <f t="shared" si="3"/>
      </c>
      <c r="H46" s="13"/>
      <c r="I46" s="11"/>
      <c r="J46" s="11"/>
      <c r="K46" s="8">
        <f t="shared" si="4"/>
      </c>
      <c r="L46" s="7">
        <f t="shared" si="5"/>
      </c>
    </row>
    <row r="47" spans="1:12" s="10" customFormat="1" ht="15">
      <c r="A47" s="11"/>
      <c r="B47" s="11"/>
      <c r="C47" s="12"/>
      <c r="D47" s="13"/>
      <c r="E47" s="7">
        <f>IF(B47="","",VLOOKUP(B47,ref!$A$3:$C$102,3,FALSE))</f>
      </c>
      <c r="F47" s="15">
        <f>IF(B47="","",VLOOKUP(B47,ref!$A$3:$C$102,2,FALSE))</f>
      </c>
      <c r="G47" s="8">
        <f t="shared" si="3"/>
      </c>
      <c r="H47" s="13"/>
      <c r="I47" s="11"/>
      <c r="J47" s="11"/>
      <c r="K47" s="8">
        <f t="shared" si="4"/>
      </c>
      <c r="L47" s="7">
        <f t="shared" si="5"/>
      </c>
    </row>
    <row r="48" spans="1:12" s="10" customFormat="1" ht="15">
      <c r="A48" s="11"/>
      <c r="B48" s="11"/>
      <c r="C48" s="12"/>
      <c r="D48" s="13"/>
      <c r="E48" s="7">
        <f>IF(B48="","",VLOOKUP(B48,ref!$A$3:$C$102,3,FALSE))</f>
      </c>
      <c r="F48" s="15">
        <f>IF(B48="","",VLOOKUP(B48,ref!$A$3:$C$102,2,FALSE))</f>
      </c>
      <c r="G48" s="8">
        <f t="shared" si="3"/>
      </c>
      <c r="H48" s="13"/>
      <c r="I48" s="11"/>
      <c r="J48" s="11"/>
      <c r="K48" s="8">
        <f t="shared" si="4"/>
      </c>
      <c r="L48" s="7">
        <f t="shared" si="5"/>
      </c>
    </row>
    <row r="49" spans="1:12" ht="15">
      <c r="A49" s="11"/>
      <c r="B49" s="11"/>
      <c r="C49" s="12"/>
      <c r="D49" s="13"/>
      <c r="E49" s="7">
        <f>IF(B49="","",VLOOKUP(B49,ref!$A$3:$C$102,3,FALSE))</f>
      </c>
      <c r="F49" s="15">
        <f>IF(B49="","",VLOOKUP(B49,ref!$A$3:$C$102,2,FALSE))</f>
      </c>
      <c r="G49" s="8">
        <f t="shared" si="3"/>
      </c>
      <c r="H49" s="13"/>
      <c r="I49" s="11"/>
      <c r="J49" s="11"/>
      <c r="K49" s="8">
        <f t="shared" si="4"/>
      </c>
      <c r="L49" s="7">
        <f t="shared" si="5"/>
      </c>
    </row>
    <row r="50" spans="1:12" ht="15">
      <c r="A50" s="11"/>
      <c r="B50" s="11"/>
      <c r="C50" s="12"/>
      <c r="D50" s="13"/>
      <c r="E50" s="7">
        <f>IF(B50="","",VLOOKUP(B50,ref!$A$3:$C$102,3,FALSE))</f>
      </c>
      <c r="F50" s="15">
        <f>IF(B50="","",VLOOKUP(B50,ref!$A$3:$C$102,2,FALSE))</f>
      </c>
      <c r="G50" s="8">
        <f t="shared" si="3"/>
      </c>
      <c r="H50" s="13"/>
      <c r="I50" s="11"/>
      <c r="J50" s="11"/>
      <c r="K50" s="8">
        <f t="shared" si="4"/>
      </c>
      <c r="L50" s="7">
        <f t="shared" si="5"/>
      </c>
    </row>
  </sheetData>
  <sheetProtection/>
  <mergeCells count="16">
    <mergeCell ref="J10:J11"/>
    <mergeCell ref="K10:K11"/>
    <mergeCell ref="D10:D11"/>
    <mergeCell ref="F10:F11"/>
    <mergeCell ref="G10:G11"/>
    <mergeCell ref="A1:B8"/>
    <mergeCell ref="A9:A11"/>
    <mergeCell ref="B9:B11"/>
    <mergeCell ref="C9:C11"/>
    <mergeCell ref="D9:G9"/>
    <mergeCell ref="C1:L2"/>
    <mergeCell ref="C3:L3"/>
    <mergeCell ref="L9:L11"/>
    <mergeCell ref="H9:K9"/>
    <mergeCell ref="C4:L4"/>
    <mergeCell ref="H10:I10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77">
      <selection activeCell="A1" sqref="A1"/>
    </sheetView>
  </sheetViews>
  <sheetFormatPr defaultColWidth="11.421875" defaultRowHeight="15"/>
  <cols>
    <col min="1" max="1" width="30.28125" style="0" customWidth="1"/>
    <col min="2" max="2" width="12.8515625" style="0" customWidth="1"/>
    <col min="3" max="3" width="12.140625" style="0" customWidth="1"/>
    <col min="4" max="4" width="90.140625" style="0" customWidth="1"/>
  </cols>
  <sheetData>
    <row r="1" spans="1:5" ht="15">
      <c r="A1" s="9" t="s">
        <v>19</v>
      </c>
      <c r="B1" s="9" t="s">
        <v>20</v>
      </c>
      <c r="C1" s="9" t="s">
        <v>21</v>
      </c>
      <c r="D1" s="9" t="s">
        <v>33</v>
      </c>
      <c r="E1" s="9" t="s">
        <v>169</v>
      </c>
    </row>
    <row r="2" spans="1:4" ht="15">
      <c r="A2" s="9"/>
      <c r="B2" s="9"/>
      <c r="C2" s="9"/>
      <c r="D2" s="9"/>
    </row>
    <row r="3" spans="1:5" ht="15">
      <c r="A3" t="s">
        <v>23</v>
      </c>
      <c r="B3">
        <v>1.6</v>
      </c>
      <c r="C3" t="s">
        <v>22</v>
      </c>
      <c r="E3" t="s">
        <v>170</v>
      </c>
    </row>
    <row r="4" spans="1:5" ht="15">
      <c r="A4" t="s">
        <v>24</v>
      </c>
      <c r="B4">
        <v>2</v>
      </c>
      <c r="C4" t="s">
        <v>22</v>
      </c>
      <c r="E4" s="14" t="s">
        <v>170</v>
      </c>
    </row>
    <row r="5" spans="1:5" s="10" customFormat="1" ht="15">
      <c r="A5" t="s">
        <v>25</v>
      </c>
      <c r="B5">
        <v>1.1</v>
      </c>
      <c r="C5" t="s">
        <v>26</v>
      </c>
      <c r="D5"/>
      <c r="E5" s="14" t="s">
        <v>170</v>
      </c>
    </row>
    <row r="6" spans="1:5" ht="15">
      <c r="A6" s="10" t="s">
        <v>59</v>
      </c>
      <c r="B6" s="10">
        <v>2.5</v>
      </c>
      <c r="C6" s="10" t="s">
        <v>60</v>
      </c>
      <c r="D6" s="10"/>
      <c r="E6" s="14" t="s">
        <v>170</v>
      </c>
    </row>
    <row r="7" spans="1:5" ht="15">
      <c r="A7" t="s">
        <v>27</v>
      </c>
      <c r="B7">
        <v>2.2</v>
      </c>
      <c r="C7" t="s">
        <v>22</v>
      </c>
      <c r="E7" s="14" t="s">
        <v>170</v>
      </c>
    </row>
    <row r="8" spans="1:5" ht="15">
      <c r="A8" s="10" t="s">
        <v>28</v>
      </c>
      <c r="B8">
        <v>2.7</v>
      </c>
      <c r="C8" t="s">
        <v>22</v>
      </c>
      <c r="E8" s="14" t="s">
        <v>170</v>
      </c>
    </row>
    <row r="9" spans="1:5" ht="15">
      <c r="A9" s="10" t="s">
        <v>29</v>
      </c>
      <c r="B9">
        <v>2.1</v>
      </c>
      <c r="C9" t="s">
        <v>22</v>
      </c>
      <c r="E9" s="14" t="s">
        <v>170</v>
      </c>
    </row>
    <row r="10" spans="1:5" ht="15">
      <c r="A10" s="10" t="s">
        <v>30</v>
      </c>
      <c r="B10">
        <v>2.6</v>
      </c>
      <c r="C10" t="s">
        <v>22</v>
      </c>
      <c r="E10" s="14" t="s">
        <v>170</v>
      </c>
    </row>
    <row r="11" spans="1:5" ht="15">
      <c r="A11" s="10" t="s">
        <v>31</v>
      </c>
      <c r="B11">
        <v>1.8</v>
      </c>
      <c r="C11" t="s">
        <v>22</v>
      </c>
      <c r="E11" s="14" t="s">
        <v>170</v>
      </c>
    </row>
    <row r="12" spans="1:5" ht="15">
      <c r="A12" s="10" t="s">
        <v>32</v>
      </c>
      <c r="B12">
        <v>2.2</v>
      </c>
      <c r="C12" t="s">
        <v>22</v>
      </c>
      <c r="E12" s="14" t="s">
        <v>170</v>
      </c>
    </row>
    <row r="13" spans="1:5" s="14" customFormat="1" ht="15">
      <c r="A13" s="14" t="s">
        <v>171</v>
      </c>
      <c r="B13" s="14">
        <v>14</v>
      </c>
      <c r="C13" s="14" t="s">
        <v>26</v>
      </c>
      <c r="E13" s="14" t="s">
        <v>172</v>
      </c>
    </row>
    <row r="14" spans="1:5" ht="15">
      <c r="A14" t="s">
        <v>36</v>
      </c>
      <c r="B14">
        <v>2.9</v>
      </c>
      <c r="C14" t="s">
        <v>22</v>
      </c>
      <c r="E14" s="14" t="s">
        <v>170</v>
      </c>
    </row>
    <row r="15" spans="1:5" ht="15">
      <c r="A15" t="s">
        <v>37</v>
      </c>
      <c r="B15">
        <v>4.28</v>
      </c>
      <c r="C15" t="s">
        <v>22</v>
      </c>
      <c r="D15" t="s">
        <v>39</v>
      </c>
      <c r="E15" s="14" t="s">
        <v>170</v>
      </c>
    </row>
    <row r="16" spans="1:5" s="14" customFormat="1" ht="15">
      <c r="A16" s="14" t="s">
        <v>173</v>
      </c>
      <c r="B16" s="14">
        <v>2.5</v>
      </c>
      <c r="C16" s="14" t="s">
        <v>26</v>
      </c>
      <c r="E16" s="14" t="s">
        <v>172</v>
      </c>
    </row>
    <row r="17" spans="1:5" ht="15">
      <c r="A17" s="10" t="s">
        <v>34</v>
      </c>
      <c r="B17">
        <v>3.8</v>
      </c>
      <c r="C17" t="s">
        <v>22</v>
      </c>
      <c r="E17" s="14" t="s">
        <v>170</v>
      </c>
    </row>
    <row r="18" spans="1:5" ht="15">
      <c r="A18" s="10" t="s">
        <v>35</v>
      </c>
      <c r="B18">
        <v>4.8</v>
      </c>
      <c r="C18" t="s">
        <v>22</v>
      </c>
      <c r="D18" s="10" t="s">
        <v>40</v>
      </c>
      <c r="E18" s="14" t="s">
        <v>170</v>
      </c>
    </row>
    <row r="19" spans="1:5" ht="15">
      <c r="A19" t="s">
        <v>38</v>
      </c>
      <c r="B19">
        <v>3.2</v>
      </c>
      <c r="C19" t="s">
        <v>22</v>
      </c>
      <c r="E19" s="14" t="s">
        <v>170</v>
      </c>
    </row>
    <row r="20" spans="1:5" ht="15">
      <c r="A20" t="s">
        <v>42</v>
      </c>
      <c r="B20">
        <v>4.8</v>
      </c>
      <c r="C20" t="s">
        <v>22</v>
      </c>
      <c r="D20" s="10" t="s">
        <v>41</v>
      </c>
      <c r="E20" s="14" t="s">
        <v>170</v>
      </c>
    </row>
    <row r="21" spans="1:5" s="10" customFormat="1" ht="15">
      <c r="A21" t="s">
        <v>43</v>
      </c>
      <c r="B21">
        <v>5.6</v>
      </c>
      <c r="C21" t="s">
        <v>26</v>
      </c>
      <c r="D21"/>
      <c r="E21" s="14" t="s">
        <v>170</v>
      </c>
    </row>
    <row r="22" spans="1:5" s="10" customFormat="1" ht="15">
      <c r="A22" s="10" t="s">
        <v>61</v>
      </c>
      <c r="B22" s="10">
        <v>35</v>
      </c>
      <c r="C22" s="10" t="s">
        <v>47</v>
      </c>
      <c r="E22" s="14" t="s">
        <v>170</v>
      </c>
    </row>
    <row r="23" spans="1:5" s="10" customFormat="1" ht="15">
      <c r="A23" s="10" t="s">
        <v>62</v>
      </c>
      <c r="B23" s="10">
        <v>30</v>
      </c>
      <c r="C23" s="10" t="s">
        <v>47</v>
      </c>
      <c r="E23" s="14" t="s">
        <v>170</v>
      </c>
    </row>
    <row r="24" spans="1:5" ht="15">
      <c r="A24" s="10" t="s">
        <v>63</v>
      </c>
      <c r="B24" s="10">
        <v>28</v>
      </c>
      <c r="C24" s="10" t="s">
        <v>47</v>
      </c>
      <c r="D24" s="10"/>
      <c r="E24" s="14" t="s">
        <v>170</v>
      </c>
    </row>
    <row r="25" spans="1:5" ht="15">
      <c r="A25" t="s">
        <v>44</v>
      </c>
      <c r="B25">
        <v>1.2</v>
      </c>
      <c r="C25" t="s">
        <v>22</v>
      </c>
      <c r="E25" s="14" t="s">
        <v>170</v>
      </c>
    </row>
    <row r="26" spans="1:5" ht="15">
      <c r="A26" t="s">
        <v>45</v>
      </c>
      <c r="B26">
        <v>1.1</v>
      </c>
      <c r="C26" t="s">
        <v>22</v>
      </c>
      <c r="E26" s="14" t="s">
        <v>170</v>
      </c>
    </row>
    <row r="27" spans="1:5" ht="15">
      <c r="A27" t="s">
        <v>46</v>
      </c>
      <c r="B27">
        <v>11.5</v>
      </c>
      <c r="C27" t="s">
        <v>47</v>
      </c>
      <c r="E27" s="14" t="s">
        <v>170</v>
      </c>
    </row>
    <row r="28" spans="1:5" s="14" customFormat="1" ht="15">
      <c r="A28" s="14" t="s">
        <v>174</v>
      </c>
      <c r="B28" s="14">
        <v>5.9</v>
      </c>
      <c r="C28" s="14" t="s">
        <v>22</v>
      </c>
      <c r="E28" s="14" t="s">
        <v>172</v>
      </c>
    </row>
    <row r="29" spans="1:5" ht="15">
      <c r="A29" t="s">
        <v>48</v>
      </c>
      <c r="B29">
        <v>1.5</v>
      </c>
      <c r="C29" t="s">
        <v>22</v>
      </c>
      <c r="E29" s="14" t="s">
        <v>170</v>
      </c>
    </row>
    <row r="30" spans="1:5" ht="15">
      <c r="A30" s="10" t="s">
        <v>49</v>
      </c>
      <c r="B30">
        <v>1.9</v>
      </c>
      <c r="C30" t="s">
        <v>22</v>
      </c>
      <c r="E30" s="14" t="s">
        <v>170</v>
      </c>
    </row>
    <row r="31" spans="1:5" ht="15">
      <c r="A31" t="s">
        <v>50</v>
      </c>
      <c r="B31">
        <v>3.1</v>
      </c>
      <c r="C31" t="s">
        <v>22</v>
      </c>
      <c r="E31" s="14" t="s">
        <v>170</v>
      </c>
    </row>
    <row r="32" spans="1:5" ht="15">
      <c r="A32" t="s">
        <v>51</v>
      </c>
      <c r="B32">
        <v>3.4</v>
      </c>
      <c r="C32" t="s">
        <v>26</v>
      </c>
      <c r="E32" s="14" t="s">
        <v>170</v>
      </c>
    </row>
    <row r="33" spans="1:5" ht="15">
      <c r="A33" t="s">
        <v>52</v>
      </c>
      <c r="B33">
        <v>4.3</v>
      </c>
      <c r="C33" t="s">
        <v>26</v>
      </c>
      <c r="E33" s="14" t="s">
        <v>170</v>
      </c>
    </row>
    <row r="34" spans="1:5" s="14" customFormat="1" ht="15">
      <c r="A34" s="14" t="s">
        <v>176</v>
      </c>
      <c r="B34" s="14">
        <v>3.5</v>
      </c>
      <c r="C34" s="14" t="s">
        <v>26</v>
      </c>
      <c r="E34" s="14" t="s">
        <v>172</v>
      </c>
    </row>
    <row r="35" spans="1:5" ht="15">
      <c r="A35" t="s">
        <v>53</v>
      </c>
      <c r="B35">
        <v>1.8</v>
      </c>
      <c r="C35" t="s">
        <v>22</v>
      </c>
      <c r="E35" s="14" t="s">
        <v>170</v>
      </c>
    </row>
    <row r="36" spans="1:5" ht="15">
      <c r="A36" t="s">
        <v>54</v>
      </c>
      <c r="B36">
        <v>2.2</v>
      </c>
      <c r="C36" t="s">
        <v>22</v>
      </c>
      <c r="E36" s="14" t="s">
        <v>170</v>
      </c>
    </row>
    <row r="37" spans="1:5" s="14" customFormat="1" ht="15">
      <c r="A37" s="14" t="s">
        <v>177</v>
      </c>
      <c r="B37" s="14">
        <v>6.1</v>
      </c>
      <c r="C37" s="14" t="s">
        <v>22</v>
      </c>
      <c r="E37" s="14" t="s">
        <v>172</v>
      </c>
    </row>
    <row r="38" spans="1:5" s="14" customFormat="1" ht="15">
      <c r="A38" s="14" t="s">
        <v>178</v>
      </c>
      <c r="B38" s="14">
        <v>7.1</v>
      </c>
      <c r="C38" s="14" t="s">
        <v>22</v>
      </c>
      <c r="E38" s="14" t="s">
        <v>172</v>
      </c>
    </row>
    <row r="39" spans="1:5" ht="15">
      <c r="A39" t="s">
        <v>55</v>
      </c>
      <c r="B39">
        <v>1.5</v>
      </c>
      <c r="C39" t="s">
        <v>22</v>
      </c>
      <c r="E39" s="14" t="s">
        <v>170</v>
      </c>
    </row>
    <row r="40" spans="1:5" ht="15">
      <c r="A40" t="s">
        <v>56</v>
      </c>
      <c r="B40">
        <v>2.4</v>
      </c>
      <c r="C40" t="s">
        <v>22</v>
      </c>
      <c r="E40" s="14" t="s">
        <v>170</v>
      </c>
    </row>
    <row r="41" spans="1:5" ht="15">
      <c r="A41" t="s">
        <v>57</v>
      </c>
      <c r="B41">
        <v>1.6</v>
      </c>
      <c r="C41" t="s">
        <v>22</v>
      </c>
      <c r="E41" s="14" t="s">
        <v>170</v>
      </c>
    </row>
    <row r="42" spans="1:5" ht="15">
      <c r="A42" t="s">
        <v>58</v>
      </c>
      <c r="B42">
        <v>1.9</v>
      </c>
      <c r="C42" t="s">
        <v>22</v>
      </c>
      <c r="E42" s="14" t="s">
        <v>170</v>
      </c>
    </row>
    <row r="43" spans="1:5" ht="15">
      <c r="A43" t="s">
        <v>64</v>
      </c>
      <c r="B43">
        <v>31</v>
      </c>
      <c r="C43" t="s">
        <v>47</v>
      </c>
      <c r="E43" s="14" t="s">
        <v>170</v>
      </c>
    </row>
    <row r="44" spans="1:5" ht="15">
      <c r="A44" t="s">
        <v>65</v>
      </c>
      <c r="B44">
        <v>28</v>
      </c>
      <c r="C44" s="10" t="s">
        <v>47</v>
      </c>
      <c r="E44" s="14" t="s">
        <v>170</v>
      </c>
    </row>
    <row r="45" spans="1:5" ht="15">
      <c r="A45" s="10" t="s">
        <v>66</v>
      </c>
      <c r="B45">
        <v>29</v>
      </c>
      <c r="C45" s="10" t="s">
        <v>47</v>
      </c>
      <c r="E45" s="14" t="s">
        <v>170</v>
      </c>
    </row>
    <row r="46" ht="15">
      <c r="E46" s="14"/>
    </row>
    <row r="47" spans="1:5" ht="15">
      <c r="A47" t="s">
        <v>67</v>
      </c>
      <c r="B47">
        <v>30</v>
      </c>
      <c r="C47" s="10" t="s">
        <v>47</v>
      </c>
      <c r="E47" s="14" t="s">
        <v>170</v>
      </c>
    </row>
    <row r="48" spans="1:5" ht="15">
      <c r="A48" s="10" t="s">
        <v>68</v>
      </c>
      <c r="B48">
        <v>25</v>
      </c>
      <c r="C48" s="10" t="s">
        <v>47</v>
      </c>
      <c r="E48" s="14" t="s">
        <v>170</v>
      </c>
    </row>
    <row r="49" spans="1:5" ht="15">
      <c r="A49" s="10" t="s">
        <v>69</v>
      </c>
      <c r="B49">
        <v>25</v>
      </c>
      <c r="C49" s="10" t="s">
        <v>47</v>
      </c>
      <c r="E49" s="14" t="s">
        <v>170</v>
      </c>
    </row>
    <row r="50" spans="1:5" ht="15">
      <c r="A50" s="10" t="s">
        <v>70</v>
      </c>
      <c r="B50">
        <v>20</v>
      </c>
      <c r="C50" s="10" t="s">
        <v>47</v>
      </c>
      <c r="E50" s="14" t="s">
        <v>170</v>
      </c>
    </row>
    <row r="51" spans="1:5" ht="15">
      <c r="A51" s="10" t="s">
        <v>71</v>
      </c>
      <c r="B51">
        <v>15</v>
      </c>
      <c r="C51" s="10" t="s">
        <v>47</v>
      </c>
      <c r="E51" s="14" t="s">
        <v>170</v>
      </c>
    </row>
    <row r="52" spans="1:5" ht="15">
      <c r="A52" s="10" t="s">
        <v>72</v>
      </c>
      <c r="B52">
        <v>19</v>
      </c>
      <c r="C52" s="10" t="s">
        <v>47</v>
      </c>
      <c r="E52" s="14" t="s">
        <v>170</v>
      </c>
    </row>
    <row r="53" ht="15">
      <c r="E53" s="14"/>
    </row>
    <row r="54" spans="1:5" ht="15">
      <c r="A54" t="s">
        <v>73</v>
      </c>
      <c r="B54">
        <v>2.5</v>
      </c>
      <c r="C54" t="s">
        <v>22</v>
      </c>
      <c r="E54" s="14" t="s">
        <v>170</v>
      </c>
    </row>
    <row r="55" spans="1:5" ht="15">
      <c r="A55" s="10" t="s">
        <v>74</v>
      </c>
      <c r="B55">
        <v>2.3</v>
      </c>
      <c r="C55" s="10" t="s">
        <v>22</v>
      </c>
      <c r="E55" s="14" t="s">
        <v>170</v>
      </c>
    </row>
    <row r="56" spans="1:5" ht="15">
      <c r="A56" s="10" t="s">
        <v>75</v>
      </c>
      <c r="B56">
        <v>2.5</v>
      </c>
      <c r="C56" s="10" t="s">
        <v>22</v>
      </c>
      <c r="E56" s="14" t="s">
        <v>170</v>
      </c>
    </row>
    <row r="57" spans="1:5" ht="15">
      <c r="A57" s="10" t="s">
        <v>76</v>
      </c>
      <c r="B57">
        <v>2.5</v>
      </c>
      <c r="C57" s="10" t="s">
        <v>22</v>
      </c>
      <c r="E57" s="14" t="s">
        <v>170</v>
      </c>
    </row>
    <row r="58" spans="1:5" ht="15">
      <c r="A58" s="10" t="s">
        <v>77</v>
      </c>
      <c r="B58">
        <v>2.3</v>
      </c>
      <c r="C58" s="10" t="s">
        <v>22</v>
      </c>
      <c r="E58" s="14" t="s">
        <v>170</v>
      </c>
    </row>
    <row r="59" spans="1:5" ht="15">
      <c r="A59" s="10" t="s">
        <v>78</v>
      </c>
      <c r="B59">
        <v>2.7</v>
      </c>
      <c r="C59" s="10" t="s">
        <v>22</v>
      </c>
      <c r="E59" s="14" t="s">
        <v>170</v>
      </c>
    </row>
    <row r="60" spans="1:5" ht="15">
      <c r="A60" s="10" t="s">
        <v>79</v>
      </c>
      <c r="B60">
        <v>2</v>
      </c>
      <c r="C60" s="10" t="s">
        <v>22</v>
      </c>
      <c r="E60" s="14" t="s">
        <v>170</v>
      </c>
    </row>
    <row r="61" spans="1:5" ht="15">
      <c r="A61" s="10"/>
      <c r="E61" s="14"/>
    </row>
    <row r="62" spans="1:5" ht="15">
      <c r="A62" s="10" t="s">
        <v>81</v>
      </c>
      <c r="B62">
        <v>3.7</v>
      </c>
      <c r="C62" t="s">
        <v>26</v>
      </c>
      <c r="E62" s="14" t="s">
        <v>170</v>
      </c>
    </row>
    <row r="63" spans="1:5" ht="15">
      <c r="A63" s="10" t="s">
        <v>80</v>
      </c>
      <c r="B63">
        <v>4.5</v>
      </c>
      <c r="C63" s="10" t="s">
        <v>26</v>
      </c>
      <c r="E63" s="14" t="s">
        <v>170</v>
      </c>
    </row>
    <row r="64" spans="1:5" ht="15">
      <c r="A64" s="10" t="s">
        <v>82</v>
      </c>
      <c r="B64">
        <v>4</v>
      </c>
      <c r="C64" s="10" t="s">
        <v>26</v>
      </c>
      <c r="E64" s="14" t="s">
        <v>170</v>
      </c>
    </row>
    <row r="65" spans="1:5" ht="15">
      <c r="A65" s="10" t="s">
        <v>83</v>
      </c>
      <c r="B65">
        <v>1.4</v>
      </c>
      <c r="C65" s="10" t="s">
        <v>26</v>
      </c>
      <c r="E65" s="14" t="s">
        <v>170</v>
      </c>
    </row>
    <row r="66" spans="1:5" ht="15">
      <c r="A66" s="10" t="s">
        <v>84</v>
      </c>
      <c r="B66">
        <v>3</v>
      </c>
      <c r="C66" s="10" t="s">
        <v>26</v>
      </c>
      <c r="E66" s="14" t="s">
        <v>170</v>
      </c>
    </row>
    <row r="67" spans="1:5" ht="15">
      <c r="A67" s="10" t="s">
        <v>85</v>
      </c>
      <c r="B67">
        <v>4.5</v>
      </c>
      <c r="C67" s="10" t="s">
        <v>26</v>
      </c>
      <c r="E67" s="14" t="s">
        <v>170</v>
      </c>
    </row>
    <row r="68" spans="1:5" ht="15">
      <c r="A68" s="10" t="s">
        <v>86</v>
      </c>
      <c r="B68">
        <v>4</v>
      </c>
      <c r="C68" s="10" t="s">
        <v>26</v>
      </c>
      <c r="E68" s="14" t="s">
        <v>170</v>
      </c>
    </row>
    <row r="69" spans="1:5" ht="15">
      <c r="A69" s="10" t="s">
        <v>87</v>
      </c>
      <c r="B69">
        <v>1.2</v>
      </c>
      <c r="C69" s="10" t="s">
        <v>26</v>
      </c>
      <c r="E69" s="14" t="s">
        <v>170</v>
      </c>
    </row>
    <row r="70" spans="1:5" ht="15">
      <c r="A70" s="10" t="s">
        <v>88</v>
      </c>
      <c r="B70">
        <v>2.3</v>
      </c>
      <c r="C70" s="10" t="s">
        <v>26</v>
      </c>
      <c r="E70" s="14" t="s">
        <v>170</v>
      </c>
    </row>
    <row r="71" spans="1:5" ht="15">
      <c r="A71" s="10" t="s">
        <v>89</v>
      </c>
      <c r="B71">
        <v>1.1</v>
      </c>
      <c r="C71" s="10" t="s">
        <v>26</v>
      </c>
      <c r="E71" s="14" t="s">
        <v>170</v>
      </c>
    </row>
    <row r="72" spans="1:5" ht="15">
      <c r="A72" s="10" t="s">
        <v>90</v>
      </c>
      <c r="B72">
        <v>1.7</v>
      </c>
      <c r="C72" s="10" t="s">
        <v>26</v>
      </c>
      <c r="E72" s="14" t="s">
        <v>170</v>
      </c>
    </row>
    <row r="73" spans="1:5" ht="15">
      <c r="A73" s="10" t="s">
        <v>91</v>
      </c>
      <c r="B73">
        <v>1.1</v>
      </c>
      <c r="C73" s="10" t="s">
        <v>26</v>
      </c>
      <c r="E73" s="14" t="s">
        <v>170</v>
      </c>
    </row>
    <row r="74" spans="1:5" ht="15">
      <c r="A74" s="10" t="s">
        <v>92</v>
      </c>
      <c r="B74">
        <v>1.3</v>
      </c>
      <c r="C74" s="10" t="s">
        <v>26</v>
      </c>
      <c r="E74" s="14" t="s">
        <v>170</v>
      </c>
    </row>
    <row r="75" spans="1:5" ht="15">
      <c r="A75" s="10" t="s">
        <v>93</v>
      </c>
      <c r="B75">
        <v>2</v>
      </c>
      <c r="C75" s="10" t="s">
        <v>26</v>
      </c>
      <c r="E75" s="14" t="s">
        <v>170</v>
      </c>
    </row>
    <row r="76" spans="1:5" ht="15">
      <c r="A76" s="10" t="s">
        <v>97</v>
      </c>
      <c r="B76">
        <v>4.3</v>
      </c>
      <c r="C76" s="10" t="s">
        <v>26</v>
      </c>
      <c r="E76" s="14" t="s">
        <v>170</v>
      </c>
    </row>
    <row r="77" spans="1:5" ht="15">
      <c r="A77" s="10" t="s">
        <v>98</v>
      </c>
      <c r="B77">
        <v>2.5</v>
      </c>
      <c r="C77" s="10" t="s">
        <v>26</v>
      </c>
      <c r="E77" s="14" t="s">
        <v>170</v>
      </c>
    </row>
    <row r="78" spans="1:5" ht="15">
      <c r="A78" s="10" t="s">
        <v>99</v>
      </c>
      <c r="B78">
        <v>2.2</v>
      </c>
      <c r="C78" s="10" t="s">
        <v>26</v>
      </c>
      <c r="E78" s="14" t="s">
        <v>170</v>
      </c>
    </row>
    <row r="79" spans="1:5" ht="15">
      <c r="A79" s="10" t="s">
        <v>100</v>
      </c>
      <c r="B79">
        <v>2.5</v>
      </c>
      <c r="C79" s="10" t="s">
        <v>26</v>
      </c>
      <c r="E79" s="14" t="s">
        <v>170</v>
      </c>
    </row>
    <row r="80" spans="1:5" ht="15">
      <c r="A80" s="10" t="s">
        <v>101</v>
      </c>
      <c r="B80">
        <v>2.3</v>
      </c>
      <c r="C80" s="10" t="s">
        <v>26</v>
      </c>
      <c r="E80" s="14" t="s">
        <v>170</v>
      </c>
    </row>
    <row r="81" spans="1:5" ht="15">
      <c r="A81" s="10" t="s">
        <v>102</v>
      </c>
      <c r="B81">
        <v>3.7</v>
      </c>
      <c r="C81" s="10" t="s">
        <v>26</v>
      </c>
      <c r="E81" s="14" t="s">
        <v>170</v>
      </c>
    </row>
    <row r="82" spans="1:5" ht="15">
      <c r="A82" s="10" t="s">
        <v>103</v>
      </c>
      <c r="B82">
        <v>1.8</v>
      </c>
      <c r="C82" s="10" t="s">
        <v>26</v>
      </c>
      <c r="E82" s="14" t="s">
        <v>170</v>
      </c>
    </row>
    <row r="83" spans="1:5" ht="15">
      <c r="A83" s="10" t="s">
        <v>104</v>
      </c>
      <c r="B83">
        <v>3.4</v>
      </c>
      <c r="C83" s="10" t="s">
        <v>26</v>
      </c>
      <c r="E83" s="14" t="s">
        <v>170</v>
      </c>
    </row>
    <row r="84" spans="1:5" ht="15">
      <c r="A84" s="10" t="s">
        <v>105</v>
      </c>
      <c r="B84">
        <v>15</v>
      </c>
      <c r="C84" s="10" t="s">
        <v>26</v>
      </c>
      <c r="E84" s="14" t="s">
        <v>170</v>
      </c>
    </row>
    <row r="85" spans="1:5" ht="15">
      <c r="A85" s="10" t="s">
        <v>106</v>
      </c>
      <c r="B85">
        <v>1.4</v>
      </c>
      <c r="C85" s="10" t="s">
        <v>26</v>
      </c>
      <c r="E85" s="14" t="s">
        <v>170</v>
      </c>
    </row>
    <row r="86" spans="1:5" ht="15">
      <c r="A86" s="10" t="s">
        <v>107</v>
      </c>
      <c r="B86">
        <v>3.6</v>
      </c>
      <c r="C86" s="10" t="s">
        <v>26</v>
      </c>
      <c r="E86" s="14" t="s">
        <v>170</v>
      </c>
    </row>
    <row r="87" spans="1:5" s="14" customFormat="1" ht="15">
      <c r="A87" s="14" t="s">
        <v>175</v>
      </c>
      <c r="B87" s="14">
        <v>2</v>
      </c>
      <c r="C87" s="14" t="s">
        <v>26</v>
      </c>
      <c r="E87" s="14" t="s">
        <v>172</v>
      </c>
    </row>
    <row r="88" spans="1:5" ht="15">
      <c r="A88" s="10" t="s">
        <v>108</v>
      </c>
      <c r="B88">
        <v>3.3</v>
      </c>
      <c r="C88" s="10" t="s">
        <v>26</v>
      </c>
      <c r="E88" s="14" t="s">
        <v>170</v>
      </c>
    </row>
    <row r="89" spans="1:5" ht="15">
      <c r="A89" s="10" t="s">
        <v>109</v>
      </c>
      <c r="B89">
        <v>9.8</v>
      </c>
      <c r="C89" s="10" t="s">
        <v>26</v>
      </c>
      <c r="E89" s="14" t="s">
        <v>170</v>
      </c>
    </row>
    <row r="90" spans="1:5" ht="15">
      <c r="A90" s="10" t="s">
        <v>110</v>
      </c>
      <c r="B90">
        <v>1.4</v>
      </c>
      <c r="C90" s="10" t="s">
        <v>26</v>
      </c>
      <c r="E90" s="14" t="s">
        <v>170</v>
      </c>
    </row>
    <row r="91" spans="1:5" ht="15">
      <c r="A91" s="10" t="s">
        <v>111</v>
      </c>
      <c r="B91">
        <v>2.7</v>
      </c>
      <c r="C91" s="10" t="s">
        <v>26</v>
      </c>
      <c r="E91" s="14" t="s">
        <v>170</v>
      </c>
    </row>
    <row r="92" spans="1:5" ht="15">
      <c r="A92" s="10" t="s">
        <v>112</v>
      </c>
      <c r="B92">
        <v>2.8</v>
      </c>
      <c r="C92" s="10" t="s">
        <v>26</v>
      </c>
      <c r="E92" s="14" t="s">
        <v>170</v>
      </c>
    </row>
    <row r="93" spans="1:5" ht="15">
      <c r="A93" s="10" t="s">
        <v>94</v>
      </c>
      <c r="B93">
        <v>3.3</v>
      </c>
      <c r="C93" s="10" t="s">
        <v>26</v>
      </c>
      <c r="E93" s="14" t="s">
        <v>170</v>
      </c>
    </row>
    <row r="94" spans="1:5" ht="15">
      <c r="A94" s="10" t="s">
        <v>95</v>
      </c>
      <c r="B94">
        <v>1.8</v>
      </c>
      <c r="C94" s="10" t="s">
        <v>26</v>
      </c>
      <c r="E94" s="14" t="s">
        <v>170</v>
      </c>
    </row>
    <row r="95" spans="1:5" ht="15">
      <c r="A95" s="10" t="s">
        <v>96</v>
      </c>
      <c r="B95">
        <v>4.5</v>
      </c>
      <c r="C95" s="10" t="s">
        <v>26</v>
      </c>
      <c r="E95" s="14" t="s">
        <v>170</v>
      </c>
    </row>
    <row r="96" spans="1:5" ht="15">
      <c r="A96" s="10" t="s">
        <v>113</v>
      </c>
      <c r="B96">
        <v>4.9</v>
      </c>
      <c r="C96" s="10" t="s">
        <v>26</v>
      </c>
      <c r="E96" s="14" t="s">
        <v>170</v>
      </c>
    </row>
    <row r="97" spans="1:5" ht="15">
      <c r="A97" s="10" t="s">
        <v>114</v>
      </c>
      <c r="B97">
        <v>60</v>
      </c>
      <c r="C97" s="10" t="s">
        <v>26</v>
      </c>
      <c r="E97" s="14" t="s">
        <v>170</v>
      </c>
    </row>
    <row r="98" spans="1:5" ht="15">
      <c r="A98" s="10" t="s">
        <v>115</v>
      </c>
      <c r="B98">
        <v>15</v>
      </c>
      <c r="C98" s="10" t="s">
        <v>26</v>
      </c>
      <c r="E98" s="14" t="s">
        <v>170</v>
      </c>
    </row>
    <row r="99" spans="1:5" ht="15">
      <c r="A99" s="10" t="s">
        <v>116</v>
      </c>
      <c r="B99">
        <v>1.5</v>
      </c>
      <c r="C99" s="10" t="s">
        <v>26</v>
      </c>
      <c r="E99" s="14" t="s">
        <v>170</v>
      </c>
    </row>
    <row r="100" spans="1:5" ht="15">
      <c r="A100" s="10" t="s">
        <v>117</v>
      </c>
      <c r="B100">
        <v>3</v>
      </c>
      <c r="C100" s="10" t="s">
        <v>26</v>
      </c>
      <c r="E100" s="14" t="s">
        <v>170</v>
      </c>
    </row>
    <row r="101" ht="15">
      <c r="A101" s="10"/>
    </row>
    <row r="102" spans="1:2" ht="15">
      <c r="A102" s="10" t="s">
        <v>126</v>
      </c>
      <c r="B102" t="s">
        <v>127</v>
      </c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Ponsardin Gael</dc:creator>
  <cp:keywords/>
  <dc:description/>
  <cp:lastModifiedBy>Bidel Amélina</cp:lastModifiedBy>
  <dcterms:created xsi:type="dcterms:W3CDTF">2014-09-24T09:23:47Z</dcterms:created>
  <dcterms:modified xsi:type="dcterms:W3CDTF">2017-03-23T12:55:46Z</dcterms:modified>
  <cp:category/>
  <cp:version/>
  <cp:contentType/>
  <cp:contentStatus/>
</cp:coreProperties>
</file>